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570" firstSheet="4" activeTab="4"/>
  </bookViews>
  <sheets>
    <sheet name="งานระหว่างทำ" sheetId="2" r:id="rId1"/>
    <sheet name="บัญชีครุภัณฑ์ 30 ก.ย.65" sheetId="3" r:id="rId2"/>
    <sheet name="สินทรัพย์ GF" sheetId="1" r:id="rId3"/>
    <sheet name="สินทรัพย์ GF ก่อสร้าง" sheetId="5" r:id="rId4"/>
    <sheet name="บัญชีสิ่งก่อสร้าง 26 มค67" sheetId="6" r:id="rId5"/>
  </sheets>
  <definedNames>
    <definedName name="_xlnm.Print_Area" localSheetId="1">'บัญชีครุภัณฑ์ 30 ก.ย.65'!$A$1:$K$322</definedName>
    <definedName name="_xlnm.Print_Area" localSheetId="4">'บัญชีสิ่งก่อสร้าง 26 มค67'!$A$1:$I$795</definedName>
  </definedNames>
  <calcPr calcId="191029"/>
</workbook>
</file>

<file path=xl/calcChain.xml><?xml version="1.0" encoding="utf-8"?>
<calcChain xmlns="http://schemas.openxmlformats.org/spreadsheetml/2006/main">
  <c r="F759" i="6" l="1"/>
  <c r="H645" i="6" l="1"/>
  <c r="G645" i="6"/>
  <c r="F645" i="6"/>
  <c r="H553" i="6"/>
  <c r="G553" i="6"/>
  <c r="F553" i="6"/>
  <c r="H528" i="6"/>
  <c r="G528" i="6"/>
  <c r="F528" i="6"/>
  <c r="H490" i="6"/>
  <c r="G490" i="6"/>
  <c r="F490" i="6"/>
  <c r="H441" i="6"/>
  <c r="G441" i="6"/>
  <c r="F441" i="6"/>
  <c r="H404" i="6"/>
  <c r="G404" i="6"/>
  <c r="F404" i="6"/>
  <c r="H387" i="6"/>
  <c r="G387" i="6"/>
  <c r="F387" i="6"/>
  <c r="H375" i="6"/>
  <c r="G375" i="6"/>
  <c r="F375" i="6"/>
  <c r="H368" i="6"/>
  <c r="G368" i="6"/>
  <c r="F368" i="6"/>
  <c r="H361" i="6"/>
  <c r="G361" i="6"/>
  <c r="F361" i="6"/>
  <c r="H354" i="6"/>
  <c r="G354" i="6"/>
  <c r="F354" i="6"/>
  <c r="H347" i="6"/>
  <c r="G347" i="6"/>
  <c r="F347" i="6"/>
  <c r="H339" i="6"/>
  <c r="G339" i="6"/>
  <c r="F339" i="6"/>
  <c r="H331" i="6"/>
  <c r="G331" i="6"/>
  <c r="F331" i="6"/>
  <c r="H328" i="6"/>
  <c r="G328" i="6"/>
  <c r="F328" i="6"/>
  <c r="H325" i="6"/>
  <c r="G325" i="6"/>
  <c r="F325" i="6"/>
  <c r="H322" i="6"/>
  <c r="G322" i="6"/>
  <c r="F322" i="6"/>
  <c r="H319" i="6"/>
  <c r="G319" i="6"/>
  <c r="F319" i="6"/>
  <c r="H307" i="6"/>
  <c r="G307" i="6"/>
  <c r="F307" i="6"/>
  <c r="H290" i="6"/>
  <c r="G290" i="6"/>
  <c r="F290" i="6"/>
  <c r="H275" i="6"/>
  <c r="G275" i="6"/>
  <c r="F275" i="6"/>
  <c r="H268" i="6"/>
  <c r="G268" i="6"/>
  <c r="F268" i="6"/>
  <c r="H265" i="6"/>
  <c r="G265" i="6"/>
  <c r="F265" i="6"/>
  <c r="H258" i="6"/>
  <c r="G258" i="6"/>
  <c r="F258" i="6"/>
  <c r="H251" i="6"/>
  <c r="G251" i="6"/>
  <c r="F251" i="6"/>
  <c r="H244" i="6"/>
  <c r="G244" i="6"/>
  <c r="F244" i="6"/>
  <c r="H237" i="6"/>
  <c r="G237" i="6"/>
  <c r="F237" i="6"/>
  <c r="H230" i="6"/>
  <c r="G230" i="6"/>
  <c r="F230" i="6"/>
  <c r="H223" i="6"/>
  <c r="G223" i="6"/>
  <c r="F223" i="6"/>
  <c r="H216" i="6"/>
  <c r="G216" i="6"/>
  <c r="F216" i="6"/>
  <c r="H213" i="6"/>
  <c r="G213" i="6"/>
  <c r="F213" i="6"/>
  <c r="H210" i="6"/>
  <c r="G210" i="6"/>
  <c r="F210" i="6"/>
  <c r="H207" i="6"/>
  <c r="G207" i="6"/>
  <c r="F207" i="6"/>
  <c r="H204" i="6"/>
  <c r="G204" i="6"/>
  <c r="F204" i="6"/>
  <c r="H197" i="6"/>
  <c r="G197" i="6"/>
  <c r="F197" i="6"/>
  <c r="H194" i="6"/>
  <c r="G194" i="6"/>
  <c r="F194" i="6"/>
  <c r="H191" i="6"/>
  <c r="G191" i="6"/>
  <c r="F191" i="6"/>
  <c r="H175" i="6"/>
  <c r="G175" i="6"/>
  <c r="F175" i="6"/>
  <c r="H168" i="6"/>
  <c r="G168" i="6"/>
  <c r="F168" i="6"/>
  <c r="H161" i="6"/>
  <c r="G161" i="6"/>
  <c r="F161" i="6"/>
  <c r="H158" i="6"/>
  <c r="G158" i="6"/>
  <c r="F158" i="6"/>
  <c r="H155" i="6"/>
  <c r="G155" i="6"/>
  <c r="F155" i="6"/>
  <c r="H152" i="6"/>
  <c r="G152" i="6"/>
  <c r="F152" i="6"/>
  <c r="H149" i="6"/>
  <c r="G149" i="6"/>
  <c r="F149" i="6"/>
  <c r="H146" i="6"/>
  <c r="G146" i="6"/>
  <c r="F146" i="6"/>
  <c r="H140" i="6"/>
  <c r="G140" i="6"/>
  <c r="F140" i="6"/>
  <c r="H134" i="6"/>
  <c r="G134" i="6"/>
  <c r="F134" i="6"/>
  <c r="H128" i="6"/>
  <c r="G128" i="6"/>
  <c r="F128" i="6"/>
  <c r="H122" i="6"/>
  <c r="G122" i="6"/>
  <c r="F122" i="6"/>
  <c r="H115" i="6"/>
  <c r="G115" i="6"/>
  <c r="F115" i="6"/>
  <c r="H108" i="6"/>
  <c r="G108" i="6"/>
  <c r="F108" i="6"/>
  <c r="H105" i="6"/>
  <c r="G105" i="6"/>
  <c r="F105" i="6"/>
  <c r="H102" i="6"/>
  <c r="G102" i="6"/>
  <c r="F102" i="6"/>
  <c r="H99" i="6"/>
  <c r="G99" i="6"/>
  <c r="F99" i="6"/>
  <c r="H92" i="6"/>
  <c r="G92" i="6"/>
  <c r="F92" i="6"/>
  <c r="H80" i="6"/>
  <c r="G80" i="6"/>
  <c r="F80" i="6"/>
  <c r="H73" i="6"/>
  <c r="G73" i="6"/>
  <c r="F73" i="6"/>
  <c r="H64" i="6"/>
  <c r="G64" i="6"/>
  <c r="F64" i="6"/>
  <c r="H58" i="6"/>
  <c r="G58" i="6"/>
  <c r="F58" i="6"/>
  <c r="H52" i="6"/>
  <c r="G52" i="6"/>
  <c r="F52" i="6"/>
  <c r="H49" i="6"/>
  <c r="G49" i="6"/>
  <c r="F49" i="6"/>
  <c r="H46" i="6"/>
  <c r="G46" i="6"/>
  <c r="F46" i="6"/>
  <c r="H39" i="6"/>
  <c r="G39" i="6"/>
  <c r="F39" i="6"/>
  <c r="H22" i="6"/>
  <c r="G22" i="6"/>
  <c r="F22" i="6"/>
  <c r="G19" i="6"/>
  <c r="G26" i="6" s="1"/>
  <c r="H9" i="6"/>
  <c r="G9" i="6"/>
  <c r="F9" i="6"/>
  <c r="H321" i="3" l="1"/>
  <c r="L305" i="3"/>
  <c r="G305" i="3"/>
  <c r="G304" i="3"/>
  <c r="G303" i="3"/>
  <c r="L295" i="3"/>
  <c r="J294" i="3"/>
  <c r="J293" i="3"/>
  <c r="J292" i="3"/>
  <c r="J291" i="3"/>
  <c r="J290" i="3"/>
  <c r="L277" i="3"/>
  <c r="L270" i="3"/>
  <c r="G266" i="3"/>
  <c r="G264" i="3"/>
  <c r="L256" i="3"/>
  <c r="G256" i="3"/>
  <c r="G255" i="3"/>
  <c r="G254" i="3"/>
  <c r="L245" i="3"/>
  <c r="L236" i="3"/>
  <c r="G236" i="3"/>
  <c r="L231" i="3"/>
  <c r="G221" i="3"/>
  <c r="G220" i="3"/>
  <c r="G219" i="3"/>
  <c r="G218" i="3"/>
  <c r="G195" i="3"/>
  <c r="L187" i="3"/>
  <c r="J187" i="3"/>
  <c r="L182" i="3"/>
  <c r="L176" i="3"/>
  <c r="L170" i="3"/>
  <c r="L163" i="3"/>
  <c r="G160" i="3"/>
  <c r="G159" i="3"/>
  <c r="L151" i="3"/>
  <c r="L146" i="3"/>
  <c r="L141" i="3"/>
  <c r="L136" i="3"/>
  <c r="L125" i="3"/>
  <c r="L113" i="3"/>
  <c r="L109" i="3"/>
  <c r="G108" i="3"/>
  <c r="G107" i="3"/>
  <c r="L102" i="3"/>
  <c r="L86" i="3"/>
  <c r="L81" i="3"/>
  <c r="G81" i="3"/>
  <c r="G80" i="3"/>
  <c r="L75" i="3"/>
  <c r="G75" i="3"/>
  <c r="L70" i="3"/>
  <c r="G65" i="3"/>
  <c r="G64" i="3"/>
  <c r="G63" i="3"/>
  <c r="G62" i="3"/>
  <c r="G59" i="3"/>
  <c r="L51" i="3"/>
  <c r="L47" i="3"/>
  <c r="G31" i="3"/>
  <c r="G30" i="3"/>
  <c r="L24" i="3"/>
  <c r="L52" i="3" s="1"/>
  <c r="L13" i="3"/>
  <c r="G12" i="3"/>
  <c r="L8" i="3"/>
  <c r="L278" i="3" l="1"/>
  <c r="L152" i="3"/>
  <c r="L188" i="3"/>
</calcChain>
</file>

<file path=xl/comments1.xml><?xml version="1.0" encoding="utf-8"?>
<comments xmlns="http://schemas.openxmlformats.org/spreadsheetml/2006/main">
  <authors>
    <author>Lenovo</author>
  </authors>
  <commentList>
    <comment ref="B51" authorId="0">
      <text>
        <r>
          <rPr>
            <sz val="9"/>
            <color indexed="81"/>
            <rFont val="Tahoma"/>
            <family val="2"/>
          </rPr>
          <t xml:space="preserve">25 ส.ค.52
</t>
        </r>
      </text>
    </comment>
    <comment ref="H231" authorId="0">
      <text>
        <r>
          <rPr>
            <sz val="9"/>
            <color indexed="81"/>
            <rFont val="Tahoma"/>
            <family val="2"/>
          </rPr>
          <t xml:space="preserve">  G026/2556
</t>
        </r>
      </text>
    </comment>
  </commentList>
</comments>
</file>

<file path=xl/sharedStrings.xml><?xml version="1.0" encoding="utf-8"?>
<sst xmlns="http://schemas.openxmlformats.org/spreadsheetml/2006/main" count="6993" uniqueCount="1637">
  <si>
    <t>รายงานสินทรัพย์คงเหลือ</t>
  </si>
  <si>
    <t>วันที่ประมวลผล : 11.10.2565 เวลา : 18:50:16</t>
  </si>
  <si>
    <t>ประมวลผลโดย : A70072000001501</t>
  </si>
  <si>
    <t>สินทรัพย์</t>
  </si>
  <si>
    <t>เลขที่ย่อย</t>
  </si>
  <si>
    <t>วันที่โอนเป็นทุน</t>
  </si>
  <si>
    <t>คำอธิบายของสินทรัพย์</t>
  </si>
  <si>
    <t>มูลค่าการได้มา</t>
  </si>
  <si>
    <t>ค่าเสื่อมราคาสะสม</t>
  </si>
  <si>
    <t>มูลค่าตามบัญชี</t>
  </si>
  <si>
    <t>100000000023</t>
  </si>
  <si>
    <t>0000</t>
  </si>
  <si>
    <t>14.07.2552</t>
  </si>
  <si>
    <t>อาคารศูนย์รวบรวมน้ำยางสด-สนง.เกษตร</t>
  </si>
  <si>
    <t>100000000369</t>
  </si>
  <si>
    <t>18.02.2558</t>
  </si>
  <si>
    <t>อาคารศูนย์บริการนักท่องเที่ยวน้ำพุร้อนรมณีย์</t>
  </si>
  <si>
    <t>100000000385</t>
  </si>
  <si>
    <t>04.08.2558</t>
  </si>
  <si>
    <t>อาคารบริการนักท่องเที่ยวหาดท้ายเหมือง</t>
  </si>
  <si>
    <t>100000000520</t>
  </si>
  <si>
    <t>01.09.2560</t>
  </si>
  <si>
    <t>อาคารลานเทปาล์มน้ำมัน-สนง.เกษตร</t>
  </si>
  <si>
    <t>0001</t>
  </si>
  <si>
    <t>100000000521</t>
  </si>
  <si>
    <t>อาคารสำนักงาน ลานเทปาล์มน้ำมัน อ.คุระบุรี</t>
  </si>
  <si>
    <t>100000000639</t>
  </si>
  <si>
    <t>01.03.2562</t>
  </si>
  <si>
    <t>อาคารโรงปุ๋ยอินทรีย์อัดเม็ด อ.ตะกั่วป่า-สนง.สหกรณ์</t>
  </si>
  <si>
    <t>100000000640</t>
  </si>
  <si>
    <t>อาคารศูนย์ข้อมูลบริการพิพิธภัณฑ์เอเชีย-วัฒนธรรม</t>
  </si>
  <si>
    <t>100000000641</t>
  </si>
  <si>
    <t>อาคารฝึกอบรมเกษตรกร-สนง.เกษตรและสหกรณ์</t>
  </si>
  <si>
    <t>100000000642</t>
  </si>
  <si>
    <t>อาคารเก็บวัสดุ-สนง.เกษตร</t>
  </si>
  <si>
    <t>100000000643</t>
  </si>
  <si>
    <t>อาคารแปรรูปผลิตภัณฑ์-สนง.เกษตร</t>
  </si>
  <si>
    <t>100000000644</t>
  </si>
  <si>
    <t>อาคารหอช่วยเหลือผู้ประสบภัยสืนามิ-ปพ.</t>
  </si>
  <si>
    <t>100000000645</t>
  </si>
  <si>
    <t>อาคารศูนย์เรียนรู้ศูนย์ศึกษาสิ่งแวดล้อม ต.บางเตย</t>
  </si>
  <si>
    <t>100000000646</t>
  </si>
  <si>
    <t>อาคารร้านค้าชุมชน-อ.ตะกั่วทุ่ง</t>
  </si>
  <si>
    <t>100000000647</t>
  </si>
  <si>
    <t>อาคารติดตั้งเซนเซอร์ตรวจวัดแผ่นดินไหว-อุตุ</t>
  </si>
  <si>
    <t>100000000648</t>
  </si>
  <si>
    <t>อาคารศูนย์บริการช่วยเหลือนักท่องเที่ยวเกาะไข่นอก</t>
  </si>
  <si>
    <t>100000000649</t>
  </si>
  <si>
    <t>อาคารศูนย์กลางการท่องเที่ยวเชิงนิเวศน์-โยธา</t>
  </si>
  <si>
    <t>100000000650</t>
  </si>
  <si>
    <t>อาคารกิจกรรมร้านค้าสหกรณ์ รร.คุระบุรีชัยพั</t>
  </si>
  <si>
    <t>100000000651</t>
  </si>
  <si>
    <t>อาคารจำหน่ายผลิตภัณฑ์ท้องถิ่นและของที่ระลึก</t>
  </si>
  <si>
    <t>100000000652</t>
  </si>
  <si>
    <t>อาคารศูนย์แสดงและจำหน่ายอาหารทะเล-อ.ตะกั่วทุ่ง</t>
  </si>
  <si>
    <t>100000000653</t>
  </si>
  <si>
    <t>อาคารจำหน่ายสินค้า คสล เขาไข่นุ้ย-อ.ท้ายเหมือง</t>
  </si>
  <si>
    <t>รหัสศูนย์ต้นทุน 7007200000 งปม.จว.-สำนักงานจังหวัดพังงา</t>
  </si>
  <si>
    <t/>
  </si>
  <si>
    <t>หมวดสินทรัพย์ 12050300 อาคารประโยชน์อื่นๆ</t>
  </si>
  <si>
    <t>100000000022</t>
  </si>
  <si>
    <t>21.08.2552</t>
  </si>
  <si>
    <t>โรงเก็บเรือยนต์เร็วตรวจการณ์ อ.คุระบุรี</t>
  </si>
  <si>
    <t>100000000024</t>
  </si>
  <si>
    <t>26.08.2552</t>
  </si>
  <si>
    <t>โรงเพาะชำกล้าปาล์ม-สนง.สหกรณ์</t>
  </si>
  <si>
    <t>100000000025</t>
  </si>
  <si>
    <t>17.02.2552</t>
  </si>
  <si>
    <t>โรงเพาะชำกล้าไม้-สนง.ทสจ.</t>
  </si>
  <si>
    <t>100000000026</t>
  </si>
  <si>
    <t>09.07.2552</t>
  </si>
  <si>
    <t>100000000030</t>
  </si>
  <si>
    <t>17.11.2552</t>
  </si>
  <si>
    <t>โรงจอดรถยนต์ประจำจวน ผวจ .-สนจ.พง.</t>
  </si>
  <si>
    <t>100000000079</t>
  </si>
  <si>
    <t>08.06.2553</t>
  </si>
  <si>
    <t>เตาเผาขยะ รพ.ท้ายเหมือง-สนง.สาธารณสุข</t>
  </si>
  <si>
    <t>100000000080</t>
  </si>
  <si>
    <t>เตาเผาขยะ รพ.บางไทร-สนง.สาธารณสุข</t>
  </si>
  <si>
    <t>03.06.2553</t>
  </si>
  <si>
    <t>โรงผลิตปุ๋ยและโกดังเก็บปุ๋ยอินทรีย์-อ.ท้ายเหมือง</t>
  </si>
  <si>
    <t>100000000243</t>
  </si>
  <si>
    <t>06.07.2555</t>
  </si>
  <si>
    <t>เสาไฟแสงสว่าง สูง 25 ม. หน้า อ.คุระบุรี-สนง.โยธาฯ</t>
  </si>
  <si>
    <t>100000000244</t>
  </si>
  <si>
    <t>เสาไฟแสงสว่าง สูง 25 ม. ปากทางทับละมุ-สนง.โยธาฯ</t>
  </si>
  <si>
    <t>100000000245</t>
  </si>
  <si>
    <t>เสาไฟแสงสว่าง สูง 25 ม. เกาะกลางทางโค้ง ต.หล่อยูง</t>
  </si>
  <si>
    <t>100000000246</t>
  </si>
  <si>
    <t>เสาไฟแสงสว่าง สูง 25 ม. ตรงข้ามเรือสำเภาวังหม้อแกง</t>
  </si>
  <si>
    <t>100000000247</t>
  </si>
  <si>
    <t>เสาไฟแสงสว่าง สูง 25 ม. ตลาดเก่าโคกกลอย-สนง.โยธาฯ</t>
  </si>
  <si>
    <t>100000000248</t>
  </si>
  <si>
    <t>เสาไฟแสงสว่าง สูง 25 ม. บขส.โคกกลอย-สนง.โยธาฯ</t>
  </si>
  <si>
    <t>100000000267</t>
  </si>
  <si>
    <t>18.10.2555</t>
  </si>
  <si>
    <t>ก่อสร้างห้องน้ำ-ห้องสุขา ของศูนย์เรียนรู้การเกษตร</t>
  </si>
  <si>
    <t>100000000311</t>
  </si>
  <si>
    <t>11.09.2556</t>
  </si>
  <si>
    <t>ป้ายแนะนำสถานที่ท่องเที่ยว - สนง.บำรุงทางพังงา</t>
  </si>
  <si>
    <t>100000000313</t>
  </si>
  <si>
    <t>01.09.2556</t>
  </si>
  <si>
    <t>เสาไฟสูงแสงสว่าง 6 ต้น - โยธา</t>
  </si>
  <si>
    <t>100000000314</t>
  </si>
  <si>
    <t>25.09.2556</t>
  </si>
  <si>
    <t>เสาไฟสูงแสงสว่าง 15 ต้น - โยธา</t>
  </si>
  <si>
    <t>100000000344</t>
  </si>
  <si>
    <t>28.09.2557</t>
  </si>
  <si>
    <t>ป้ายประชาสัมพันธ์ OVERHEAD SIGN-แขวงการทางภูเก็ต</t>
  </si>
  <si>
    <t>100000000348</t>
  </si>
  <si>
    <t>28.10.2557</t>
  </si>
  <si>
    <t>ป้ายประชาสัมพันธ์ OVERHEAD SIGN-บำรุงทางพังงา</t>
  </si>
  <si>
    <t>100000000386</t>
  </si>
  <si>
    <t>01.08.2558</t>
  </si>
  <si>
    <t>ก่อสร้างอาคารศูนย์บริการนักท่องเที่ยวคลองสังเน่ห์</t>
  </si>
  <si>
    <t>100000000387</t>
  </si>
  <si>
    <t>06.08.2558</t>
  </si>
  <si>
    <t>ปรับปรุงภูมิทัศน์บ่อน้ำศักดิ์สิทธิ์-อ.เมืองพังงา</t>
  </si>
  <si>
    <t>100000000391</t>
  </si>
  <si>
    <t>21.09.2558</t>
  </si>
  <si>
    <t>เสาไฟฟ้าแสงสว่าง - แขวงทางหลวงพังงา</t>
  </si>
  <si>
    <t>100000000402</t>
  </si>
  <si>
    <t>15.01.2559</t>
  </si>
  <si>
    <t>ป้ายประชาสัมพันธ์ประเภทเคลื่อนไหวบนจอภาพไฟฟ้า-สนจ.</t>
  </si>
  <si>
    <t>100000000451</t>
  </si>
  <si>
    <t>02.10.2559</t>
  </si>
  <si>
    <t>ติดตั้งพลังงานแสงอาทิตย์เกาะพระทอง อ.คุระบุรี</t>
  </si>
  <si>
    <t>100000000454</t>
  </si>
  <si>
    <t>01.02.2560</t>
  </si>
  <si>
    <t>หลังคาคลุมอัฒจันทร์ - สนจ.พง.</t>
  </si>
  <si>
    <t>100000000456</t>
  </si>
  <si>
    <t>01.03.2560</t>
  </si>
  <si>
    <t>สัญลักษณ์หมู่บ้านรูปหอยมุก ม.2 ต.เกาะปันหยี-สนง.พช</t>
  </si>
  <si>
    <t>100000000457</t>
  </si>
  <si>
    <t>สัญลักษณ์หมู่บ้านรูปเรือมอแกน บ้านทุ่งรัก -พช.</t>
  </si>
  <si>
    <t>100000000469</t>
  </si>
  <si>
    <t>03.04.2560</t>
  </si>
  <si>
    <t>สัญลักษณ์หมู่บ้านรูปเต่า บ้านในไร่ ม.7 นาเตย-พช.</t>
  </si>
  <si>
    <t>100000000505</t>
  </si>
  <si>
    <t>23.08.2560</t>
  </si>
  <si>
    <t>ท่าเทียบเรือหางยาวบ้านปากเกาะ-อ.ตะกั่วป่า</t>
  </si>
  <si>
    <t>100000000506</t>
  </si>
  <si>
    <t>ศาลาที่พักท่าเทียบเรือบ้านปากเกาะ ต.เกาะคอเขา อ.ตะ</t>
  </si>
  <si>
    <t>100000000576</t>
  </si>
  <si>
    <t>14.02.2561</t>
  </si>
  <si>
    <t>สะพานบ้านท่าเขา-อ.เกาะยาว</t>
  </si>
  <si>
    <t>28.09.2561</t>
  </si>
  <si>
    <t>ป้ายบอกทางและป้ายบอกแหล่งท่องเที่ยว-แขวงทางหลวงพัง</t>
  </si>
  <si>
    <t>100000000627</t>
  </si>
  <si>
    <t>02.01.2562</t>
  </si>
  <si>
    <t>ก่อสร้างลานปฏิบัติธรรมวัดนิโครธาราม อ.ทับปุด</t>
  </si>
  <si>
    <t>100000000656</t>
  </si>
  <si>
    <t>โรงเรือนคอกเลี้ยงสัตว์ -สนง.เกษตร</t>
  </si>
  <si>
    <t>100000000657</t>
  </si>
  <si>
    <t>โรงเรือนเลี้ยงสุกร อ.กะปง-สนง.เกษตร</t>
  </si>
  <si>
    <t>100000000658</t>
  </si>
  <si>
    <t>เสาไฟแสงสว่าง-สนง.โยธา</t>
  </si>
  <si>
    <t>100000000659</t>
  </si>
  <si>
    <t>เรือนเพาะชำกล้าไม้-สนง.เกษตร</t>
  </si>
  <si>
    <t>100000000660</t>
  </si>
  <si>
    <t>ซุ้มจำหน่ายสินค้าโอท็อป-สนง.พช.</t>
  </si>
  <si>
    <t>100000000661</t>
  </si>
  <si>
    <t>ศาลาอเนกประสงค์และห้องน้ำแหล่งท่องเที่่ยว ภูตาจอ</t>
  </si>
  <si>
    <t>100000000663</t>
  </si>
  <si>
    <t>เสาไฟฟ้าแสงสว่างสูง 25 ม.-โยธา</t>
  </si>
  <si>
    <t>100000000664</t>
  </si>
  <si>
    <t>โรงเรือนจำหน่ายผลผลิตตลาดนัดวังหม้อแกง-เกษตร จ.</t>
  </si>
  <si>
    <t>100000000665</t>
  </si>
  <si>
    <t>ก่อสร้างราวสแตนเลสและคอนกรีตปูนปั้นและทางเดินเท้า</t>
  </si>
  <si>
    <t>100000000666</t>
  </si>
  <si>
    <t>นิทรรศการ(ถาวร)ชาวเลบ้านทับปลา ต.ท้ายเหมือง</t>
  </si>
  <si>
    <t>100000000667</t>
  </si>
  <si>
    <t>ก่อสร้างระบบส่งน้ำโดยระบบท่อ- โครงการชลประทาน พง.</t>
  </si>
  <si>
    <t>100000000668</t>
  </si>
  <si>
    <t>กำแพงกันดินริมครองปิ-สนง.โยธา</t>
  </si>
  <si>
    <t>100000000669</t>
  </si>
  <si>
    <t>ถนนคอนกรีตเสริมเหล็กในศูนย์เรียนรู้</t>
  </si>
  <si>
    <t>100000000670</t>
  </si>
  <si>
    <t>ลานเทปาล์มน้ำมันสหกรณ์กองทุนสวนยางบ้านบ่อแสน</t>
  </si>
  <si>
    <t>100000000671</t>
  </si>
  <si>
    <t>ระบบส่งน้ำเพื่อการเกษตร-ชลประทาน</t>
  </si>
  <si>
    <t>100000000672</t>
  </si>
  <si>
    <t>สร้างทุ่นผูกเรือและท่าเทียบเรือ อ.เกาะยาว</t>
  </si>
  <si>
    <t>100000000673</t>
  </si>
  <si>
    <t>โป๊ะเหล็กท่าเทียบเรือสุระกุล อ.ตะกั่วทุ่ง</t>
  </si>
  <si>
    <t>100000000674</t>
  </si>
  <si>
    <t>โรงผลิตปุ๋ย-สนง.เกษตร</t>
  </si>
  <si>
    <t>100000000675</t>
  </si>
  <si>
    <t>ลานเทคอนกรีตและที่ทำการกลุ่ม อ.กะปง-สนง.เกษตร จ.</t>
  </si>
  <si>
    <t>100000000676</t>
  </si>
  <si>
    <t>ต่อเติมลานเทปาล์มน้ำมัน ต.ท่านา อ.กะปง-สนง.เกษตร จ</t>
  </si>
  <si>
    <t>100000000677</t>
  </si>
  <si>
    <t>ระบบส่งน้ำประปาฝายคลองรมณีย์-ปกครอง</t>
  </si>
  <si>
    <t>100000000678</t>
  </si>
  <si>
    <t>โรงผลิตปุ๋ยอินทรีย์ชีวภาพ อ.กะปง-สนง.เกษตร</t>
  </si>
  <si>
    <t>100000000679</t>
  </si>
  <si>
    <t>ทางเดินเท้าและสะพานเหล็ก ต.ป่ากอ อ.เมืองพังงา</t>
  </si>
  <si>
    <t>100000000680</t>
  </si>
  <si>
    <t>เสาไฟฟ้าและระบบแสงสว่าง บริเวณ เรือ ต.813</t>
  </si>
  <si>
    <t>100000000681</t>
  </si>
  <si>
    <t>ถนนคอนกรีตเสริมเหล็ก ซ.เมืองโบราณ - อ. ตะกั่วป่า</t>
  </si>
  <si>
    <t>100000000682</t>
  </si>
  <si>
    <t>รั้วคอนกรีตและประตูสแตนเลสบริเวณศูนย์เรียนรู้-เกษต</t>
  </si>
  <si>
    <t>100000000683</t>
  </si>
  <si>
    <t>เขื่อนหินทิ้งป้องกันตลิ่งริมคลองพังงา ระยะ 1-ปพ.</t>
  </si>
  <si>
    <t>100000000684</t>
  </si>
  <si>
    <t>ท่าเทียบเรือ โป๊ะและศูนย์บริการนักท่องเที่ยว-อ.ทับ</t>
  </si>
  <si>
    <t>100000000685</t>
  </si>
  <si>
    <t>ท่าเทียบเรือ หมู่ 1 ต.เกาะปันหยี-อ.เมืองพังงา</t>
  </si>
  <si>
    <t>100000000686</t>
  </si>
  <si>
    <t>นิทรรศการถาวรพิพิธภัณฑ์ฯ อาคาร ศ.หลังเก่า-วัฒนธรรม</t>
  </si>
  <si>
    <t>100000000687</t>
  </si>
  <si>
    <t>ติดตั้งไฟแสงสว่างบริเวณอ่าวพังงา</t>
  </si>
  <si>
    <t>100000000689</t>
  </si>
  <si>
    <t>ก่อสร้างรางระบายน้ำ คสล.พร้อมบ่อพัก-สนจ.พง.</t>
  </si>
  <si>
    <t>100000000690</t>
  </si>
  <si>
    <t>ขยายเขตระบบประปาโคกกลอยระยะที่ 1-อ.ตะกั่วทุ่ง</t>
  </si>
  <si>
    <t>100000000691</t>
  </si>
  <si>
    <t>นิทรรศการถาวรพิพิธภัณฑ์ท้องถิ่นจ.พังงา-วัฒนธรรม</t>
  </si>
  <si>
    <t>100000000692</t>
  </si>
  <si>
    <t>ประตูเมืองพังงา-สนง.โยธาฯ</t>
  </si>
  <si>
    <t>100000000693</t>
  </si>
  <si>
    <t>สะพานท่าเทียบเรือ บ้านท่าเขา-อ.เกาะยาว</t>
  </si>
  <si>
    <t>100000000772</t>
  </si>
  <si>
    <t>27.12.2562</t>
  </si>
  <si>
    <t>ท่อลอดเหลี่ยมคสล.เพื่อระบายน้ำ ซ.11 ม.6 ต.คุระบุรี</t>
  </si>
  <si>
    <t>100000000773</t>
  </si>
  <si>
    <t>13.12.2562</t>
  </si>
  <si>
    <t>ท่อลอดเหลี่ยม คสล.ซอยตาชัง อ.คุระบุรี</t>
  </si>
  <si>
    <t>100000000774</t>
  </si>
  <si>
    <t>ท่อลอดเหลี่ยม คสล.ซอยอู๋หมาก อ.คุระบุรี</t>
  </si>
  <si>
    <t>100000000775</t>
  </si>
  <si>
    <t>03.12.2562</t>
  </si>
  <si>
    <t>ท่อลอดเหลี่ยม คสล.ซอยเกาะอี อ.คุระบุรี</t>
  </si>
  <si>
    <t>100000000776</t>
  </si>
  <si>
    <t>ท่อลอดเหลี่ยม คสล.ซอยเสรี อ.คุระบุรี</t>
  </si>
  <si>
    <t>100000000777</t>
  </si>
  <si>
    <t>11.12.2562</t>
  </si>
  <si>
    <t>เขื่อนกั้นดินพังแบบกำแพงหินก่อ อ.ตะกั่วทุ่ง</t>
  </si>
  <si>
    <t>100000000778</t>
  </si>
  <si>
    <t>02.12.2562</t>
  </si>
  <si>
    <t>คูระบายน้ำคอนกรีตเสริมเหล็กสามแยกหน้า รร.บางหลาม</t>
  </si>
  <si>
    <t>100000000779</t>
  </si>
  <si>
    <t>กำแพงกันดิน คสล.ป้องกันน้ำกัดเซาะคลองบางหลาม ม.3</t>
  </si>
  <si>
    <t>100000000780</t>
  </si>
  <si>
    <t>กำแพงกันดิน คสล.ป้องกันน้ำกัดเซาะซอยเทืองเจริญ</t>
  </si>
  <si>
    <t>100000000786</t>
  </si>
  <si>
    <t>25.12.2562</t>
  </si>
  <si>
    <t>ท่อลอดเหลี่ยม คสล.คลองบังบอน อ.คุระบุรี</t>
  </si>
  <si>
    <t>100000000787</t>
  </si>
  <si>
    <t>ท่อลอดเหลี่ยม คสล.ซอยวงแหวน (คลองป้านี) อ.คุระบุรี</t>
  </si>
  <si>
    <t>100000000788</t>
  </si>
  <si>
    <t>ท่อลอดเหลี่ยม คสล.ซอยบังหยา (คลองนบ) อ.คุระบุรี</t>
  </si>
  <si>
    <t>100000000789</t>
  </si>
  <si>
    <t>ท่อลอดเหลี่ยม คสล. ซอยบางติบ อ.คุระบุรี</t>
  </si>
  <si>
    <t>100000000792</t>
  </si>
  <si>
    <t>ท่อลอดเหลี่ยม คสล. ม.4 ต.คุระ อ.คุระบุรี</t>
  </si>
  <si>
    <t>100000000793</t>
  </si>
  <si>
    <t>ท่อลอดเหลี่ยม คสล. ซอยอ่างเก็บน้ำบางซอย อ.คุระบุรี</t>
  </si>
  <si>
    <t>100000000794</t>
  </si>
  <si>
    <t>ท่อลอดเหลี่ยม คสล. สายน้ำตกแพรกขวา อ.คุระบุรี</t>
  </si>
  <si>
    <t>100000000799</t>
  </si>
  <si>
    <t>03.01.2563</t>
  </si>
  <si>
    <t>ประปาหอถังสูงแบบแชมเปญ บ้านต้นมวง อ.ตะกั่วทุ่ง</t>
  </si>
  <si>
    <t>100000000801</t>
  </si>
  <si>
    <t>03.02.2563</t>
  </si>
  <si>
    <t>บ่อคอนกรีตพร้อมหลังคาคลุม</t>
  </si>
  <si>
    <t>100000000802</t>
  </si>
  <si>
    <t>บ่อบาดาลพร้อมหอถังประปา บ้านอันเป้า</t>
  </si>
  <si>
    <t>100000000803</t>
  </si>
  <si>
    <t>บ่อบาดาลพร้อมหอถังประปา บ้านแหลมยาง</t>
  </si>
  <si>
    <t>100000000857</t>
  </si>
  <si>
    <t>17.03.2563</t>
  </si>
  <si>
    <t>บ่อบาดาลพร้อมหอถังประปา บ้านคลองเหีย อ.เกาะยาว</t>
  </si>
  <si>
    <t>100000000858</t>
  </si>
  <si>
    <t>16.03.2563</t>
  </si>
  <si>
    <t>บ่อบาดาลพร้อมหอถังประปา บ้านใหญ่ อ.เกาะยาว</t>
  </si>
  <si>
    <t>100000000859</t>
  </si>
  <si>
    <t>บ่อบาดาลพร้อมหอถังประปา บ้านท่าค่าย อ.เกาะยาว</t>
  </si>
  <si>
    <t>100000000860</t>
  </si>
  <si>
    <t>24.03.2563</t>
  </si>
  <si>
    <t>บ่อบาดาลพร้อมหอถังประปา บ้านหัวนอน อ.เกาะยาว</t>
  </si>
  <si>
    <t>100000000861</t>
  </si>
  <si>
    <t>25.03.2563</t>
  </si>
  <si>
    <t>บ่อบาดาลพร้อมหอถังประปา ซอยอีสาน อ.เกาะยาว</t>
  </si>
  <si>
    <t>100000000862</t>
  </si>
  <si>
    <t>บ่อบาดาลพร้อมหอถังประปา บ้านแหลมล้าน อ.เกาะยาว</t>
  </si>
  <si>
    <t>100000000863</t>
  </si>
  <si>
    <t>26.03.2563</t>
  </si>
  <si>
    <t>บ่อบาดาลพร้อมหอถังประปา บ้านนาบน อ.เกาะยาว</t>
  </si>
  <si>
    <t>100000000864</t>
  </si>
  <si>
    <t>บ่อบาดาลพร้อมหอถังประปา รร.บ้านท่าเรือ อ.เกาะยาว</t>
  </si>
  <si>
    <t>100000000865</t>
  </si>
  <si>
    <t>บ่อบาดาลพร้อมหอถังประปา บ้านแหลมใหญ่ อ.เกาะยาว</t>
  </si>
  <si>
    <t>100000000866</t>
  </si>
  <si>
    <t>บ่อบาดาลพร้อมหอถังประปา สายในบ้าน อ.เกาะยาว</t>
  </si>
  <si>
    <t>100000000867</t>
  </si>
  <si>
    <t>บ่อบาดาลพร้อมหอถังประปาบ้านคลองดินเหนียว อ.เกาะยาว</t>
  </si>
  <si>
    <t>100000000868</t>
  </si>
  <si>
    <t>บ่อบาดาลพร้อมหอถังประปามัสยิดบ้านทุ่ง อ.เกาะยาว</t>
  </si>
  <si>
    <t>100000000873</t>
  </si>
  <si>
    <t>18.03.2563</t>
  </si>
  <si>
    <t>ติดตั้งระบบสูบน้ำ ส่งน้ำ จ่ายน้ำพร้อมวางท่อประปา</t>
  </si>
  <si>
    <t>100000000874</t>
  </si>
  <si>
    <t>บ่อบาดาลพร้อมหอถังประปา บ้านริมทะเล อ.เกาะยาว</t>
  </si>
  <si>
    <t>100000001024</t>
  </si>
  <si>
    <t>27.04.2563</t>
  </si>
  <si>
    <t>บ่อบาดาลพร้อมหอถังประปา บ้านย่าหมี อ.เกาะยาว</t>
  </si>
  <si>
    <t>100000001025</t>
  </si>
  <si>
    <t>21.04.2563</t>
  </si>
  <si>
    <t>บ่อบาดาลพร้อมหอถังประปา บ้านท่าเขา อ.เกาะยาว</t>
  </si>
  <si>
    <t>100000001027</t>
  </si>
  <si>
    <t>27.05.2563</t>
  </si>
  <si>
    <t>เขื่อนป้องกันตลิ่งริมคลองพังงา</t>
  </si>
  <si>
    <t>100000001061</t>
  </si>
  <si>
    <t>22.05.2563</t>
  </si>
  <si>
    <t>บ่อบาดาลพร้อมหอถังประปา เทศบาล ต.พรุใน อ.เกาะยาว</t>
  </si>
  <si>
    <t>100000001062</t>
  </si>
  <si>
    <t>บ่อบาดาลพร้อมหอถังประปา มัสยิดบ้านโล๊ะโป๊ะน้อย</t>
  </si>
  <si>
    <t>100000001063</t>
  </si>
  <si>
    <t>บ่อบาดาลพร้อมหอถังประปาบ้านนาถ้ำ ต.พรุใน อ.เกาะยาว</t>
  </si>
  <si>
    <t>100000001064</t>
  </si>
  <si>
    <t>บ่อบาดาลพร้อมหอถังประปาบ้านนาตามทาง อ.เกาะยาว</t>
  </si>
  <si>
    <t>100000001065</t>
  </si>
  <si>
    <t>15.06.2563</t>
  </si>
  <si>
    <t>บ่อบาดาลพร้อมหอถังประปาบ้านน้ำจืด ม.3 เกาะยาวน้อย</t>
  </si>
  <si>
    <t>100000001072</t>
  </si>
  <si>
    <t>23.07.2563</t>
  </si>
  <si>
    <t>ทุ่นท่าเทียบเรือลอยน้ำบ้านโคกไคร อ.ทับปุด</t>
  </si>
  <si>
    <t>100000001141</t>
  </si>
  <si>
    <t>22.09.2563</t>
  </si>
  <si>
    <t>ทุ่นลอยน้ำเทียบท่าเรือพร้อมอุปกรณ์ ม.1 ต.ลำแก่น</t>
  </si>
  <si>
    <t>100000001142</t>
  </si>
  <si>
    <t>ทุ่นลอยน้ำเทียบท่าเรือพร้อมอุปกรณ์ ม.4 ต.ลำแก่น</t>
  </si>
  <si>
    <t>100000001173</t>
  </si>
  <si>
    <t>23.12.2563</t>
  </si>
  <si>
    <t>ขุดเจาะบ่อบาดาลพร้อมสร้างหอถัง ซ.บ่อหินบ้านบางสัก</t>
  </si>
  <si>
    <t>100000001174</t>
  </si>
  <si>
    <t>22.12.2563</t>
  </si>
  <si>
    <t>ขุดเจาะบ่อบาดาลพร้อมสร้างหอถัง บ้านตำตัว</t>
  </si>
  <si>
    <t>100000001175</t>
  </si>
  <si>
    <t>บ่อบาดาลพร้อมสร้างหอถังหลังศาลาฯ บ้านบางสักใต้</t>
  </si>
  <si>
    <t>100000001176</t>
  </si>
  <si>
    <t>บ่อบาดาลพร้อมสร้างหอถังซอย 18 ชั้น บ้านบางสักใต้</t>
  </si>
  <si>
    <t>100000001177</t>
  </si>
  <si>
    <t>บ่อบาดาลพร้อมสร้างหอถัง บ้านบางสักเหนือ</t>
  </si>
  <si>
    <t>100000001249</t>
  </si>
  <si>
    <t>11.02.2564</t>
  </si>
  <si>
    <t>ทุ่นท่าเทียบเรือลอยน้ำ หมู่ 2 บ้านหินร่ม</t>
  </si>
  <si>
    <t>100000001250</t>
  </si>
  <si>
    <t>ทุ่นท่าเทียบเรือลอยน้ำ หมู่ 4 บ้านย่านสะบ้า</t>
  </si>
  <si>
    <t>100000001696</t>
  </si>
  <si>
    <t>21.06.2564</t>
  </si>
  <si>
    <t>เขื่อนป้องกันตลิ่ง ต.คึกคัก อ.ตะกั่วป่า จ.พังงา</t>
  </si>
  <si>
    <t>100000001697</t>
  </si>
  <si>
    <t>01.07.2564</t>
  </si>
  <si>
    <t>ผนังกันน้ำเซาะป้องกันน้ำท่วมคลองนาใต้</t>
  </si>
  <si>
    <t>100000001729</t>
  </si>
  <si>
    <t>23.08.2564</t>
  </si>
  <si>
    <t>100000001825</t>
  </si>
  <si>
    <t>23.09.2564</t>
  </si>
  <si>
    <t>ทุ่นท่าเทียบเรือลอยน้ำจังหวัดพังงา ม.5 ต.กระโสม-ยธ</t>
  </si>
  <si>
    <t>100000001838</t>
  </si>
  <si>
    <t>12.10.2564</t>
  </si>
  <si>
    <t>ทุ่นท่าเทียบเรือยลอยน้ำท่าเทียบเรือเหมืองต้นไทร-ยธ</t>
  </si>
  <si>
    <t>100000001839</t>
  </si>
  <si>
    <t>ทุ่นท่าเทียบเรือยลอยน้ำบ้านท่าแป๊ะโย้ย-โยธา</t>
  </si>
  <si>
    <t>100000001840</t>
  </si>
  <si>
    <t>04.10.2564</t>
  </si>
  <si>
    <t>ทุ่นท่าเทียบเรือยลอยน้ำบ้านทุ่งตึก-โยธา</t>
  </si>
  <si>
    <t>100000001841</t>
  </si>
  <si>
    <t>29.10.2564</t>
  </si>
  <si>
    <t>ทุ่นท่าเทียบเรือยลอยน้ำบ้านเกาะปันหยี-โยธา</t>
  </si>
  <si>
    <t>100000001842</t>
  </si>
  <si>
    <t>ทุ่นท่าเทียบเรือยลอยน้ำบ้านเกาะไม้ไผ่-โยธา</t>
  </si>
  <si>
    <t>100000001845</t>
  </si>
  <si>
    <t>02.12.2564</t>
  </si>
  <si>
    <t>ทุ่นท่าเรือสะพานหนองไม้แก่น</t>
  </si>
  <si>
    <t>100000001846</t>
  </si>
  <si>
    <t>15.11.2564</t>
  </si>
  <si>
    <t>ทุ่นท่าเทียบเรือแหลมสนงาม-สนง.โยธา</t>
  </si>
  <si>
    <t>100000001847</t>
  </si>
  <si>
    <t>12.11.2564</t>
  </si>
  <si>
    <t>ทุ่นท่าเทียบเรือบ้านบางวัน-สนง.โยธา</t>
  </si>
  <si>
    <t>100000001848</t>
  </si>
  <si>
    <t>ทุ่นท่าเทียบเรือบ้านคุระ-สนง.โยธา</t>
  </si>
  <si>
    <t>100000001849</t>
  </si>
  <si>
    <t>ทุ่นท่าเทียบเรือบ้านทุ่งนางดำ-สนง.โยธา</t>
  </si>
  <si>
    <t>100000001850</t>
  </si>
  <si>
    <t>ทุ่นท่าเทียบเรือบ้านทับละมุ-สนง.โยธา</t>
  </si>
  <si>
    <t>100000001851</t>
  </si>
  <si>
    <t>ทุ่นท่าเทียบเรือบ้านบางเนียง-สนง.โยธา</t>
  </si>
  <si>
    <t>100000001853</t>
  </si>
  <si>
    <t>ทุ่นท่าเทียบเรือบ้านเกาะไม้ไผ่-สนง.โยธา</t>
  </si>
  <si>
    <t>100000001854</t>
  </si>
  <si>
    <t>ทุ่นท่าเทียบเรือแหลมสน-สนง.โยธา</t>
  </si>
  <si>
    <t>100000001855</t>
  </si>
  <si>
    <t>ทุ่นท่าเทียบเรือบ้านเมืองใหม่-สนง.โยธา</t>
  </si>
  <si>
    <t>100000001856</t>
  </si>
  <si>
    <t>ทุ่นท่าเทียบเรือซอยเตาถ่าน-สนง.โยธา</t>
  </si>
  <si>
    <t>100000001859</t>
  </si>
  <si>
    <t>03.11.2564</t>
  </si>
  <si>
    <t>ทุ่นท่าเทียบเรืออันเป้า-สนง.โยธา</t>
  </si>
  <si>
    <t>100000001860</t>
  </si>
  <si>
    <t>28.12.2564</t>
  </si>
  <si>
    <t>100000001861</t>
  </si>
  <si>
    <t>100000001863</t>
  </si>
  <si>
    <t>17.01.2565</t>
  </si>
  <si>
    <t>ปรับปรุงสระน้ำสาธารณะนบปริง-โยธา</t>
  </si>
  <si>
    <t>100000001864</t>
  </si>
  <si>
    <t>04.02.2565</t>
  </si>
  <si>
    <t>หอถังประปาพร้อมบ่อบาดาล ม.1 ต.โคกเจริญ-โยธา</t>
  </si>
  <si>
    <t>100000001865</t>
  </si>
  <si>
    <t>หอถังประปาพร้อมบ่อบาดาล ซ.นาตาว่อง-โยธา</t>
  </si>
  <si>
    <t>100000001866</t>
  </si>
  <si>
    <t>หอถังประปาพร้อมบ่อบาดาล ซ.สวนงาม-โยธา</t>
  </si>
  <si>
    <t>100000001867</t>
  </si>
  <si>
    <t>หอถังประปาพร้อมบ่อบาดาล ม.3 ต.บางวัน-โยธา</t>
  </si>
  <si>
    <t>100000001868</t>
  </si>
  <si>
    <t>หอถังประปาพร้อมบ่อบาดาล ซ.อุทยานศรีพังงา-โยธา</t>
  </si>
  <si>
    <t>100000001869</t>
  </si>
  <si>
    <t>หอถังประปาพร้อมบ่อบาดาล ม.6 ต.โคกเจริญ-โยธา</t>
  </si>
  <si>
    <t>110000000001</t>
  </si>
  <si>
    <t>25.05.2565</t>
  </si>
  <si>
    <t>ติดตั้งระบบไฟฟ้าแสงสว่างคลองบางดินสอ-นาเหนือ</t>
  </si>
  <si>
    <t>110000000002</t>
  </si>
  <si>
    <t>04.04.2565</t>
  </si>
  <si>
    <t>ปรับปรุงสวนประวัติศาสตร์ฯ ลุ่มแม่น้ำตะกั่วป่า</t>
  </si>
  <si>
    <t>110000000054</t>
  </si>
  <si>
    <t>23.09.2565</t>
  </si>
  <si>
    <t>พัฒนาแหล่งท่องเที่ยวเขาหลัก (หนองมูลตะกั่ว)</t>
  </si>
  <si>
    <t>หมวดสินทรัพย์ 12050400 สิ่งปลูกสร้าง</t>
  </si>
  <si>
    <t>100000000279</t>
  </si>
  <si>
    <t>25.12.2555</t>
  </si>
  <si>
    <t>ปรับปรุงอาคารจวน ผวจ.พง.-สนจ.พง.</t>
  </si>
  <si>
    <t>100000000446</t>
  </si>
  <si>
    <t>08.06.2559</t>
  </si>
  <si>
    <t>ปรับปรุงอาคารหลบภัยสึนามิ จ.พังงา บ้านทุ่งตึก-ปพ.พ</t>
  </si>
  <si>
    <t>100000000716</t>
  </si>
  <si>
    <t>10.05.2562</t>
  </si>
  <si>
    <t>ปรับปรุงบ้านพักผู้ว่าราชการจังหวัดพังงา-สนจ.พง.</t>
  </si>
  <si>
    <t>หมวดสินทรัพย์ 12050800 ส่วนปรับปรุงอาคาร</t>
  </si>
  <si>
    <t>100000000075</t>
  </si>
  <si>
    <t>23.06.2553</t>
  </si>
  <si>
    <t>เครื่องปรับกากาศแบบแยกส่วน</t>
  </si>
  <si>
    <t>100000000076</t>
  </si>
  <si>
    <t>โต๊ะประชุมพร้อมเก้าอี้ - สนง.เกษตร</t>
  </si>
  <si>
    <t>100000000077</t>
  </si>
  <si>
    <t>เครื่องถ่ายเอกสาร - สนง.เกษตร</t>
  </si>
  <si>
    <t>100000000088</t>
  </si>
  <si>
    <t>13.09.2553</t>
  </si>
  <si>
    <t>ชั้นวางหนังสือ-สนจ.พง.</t>
  </si>
  <si>
    <t>100000000224</t>
  </si>
  <si>
    <t>10.11.2554</t>
  </si>
  <si>
    <t>ตู้เหล็กบานเลื่อนทรงสูง 4 ฟุต - สนง.จ.พังงา</t>
  </si>
  <si>
    <t>100000000281</t>
  </si>
  <si>
    <t>08.01.2556</t>
  </si>
  <si>
    <t>ตู้ลอยติดผนังห้องปฏิบัิติการ-สนจ.พง.</t>
  </si>
  <si>
    <t>100000000283</t>
  </si>
  <si>
    <t>28.01.2556</t>
  </si>
  <si>
    <t>โต๊ะประชุมขนาด 120*2.1 - สนจ.พง.</t>
  </si>
  <si>
    <t>100000000374</t>
  </si>
  <si>
    <t>27.02.2558</t>
  </si>
  <si>
    <t>เครื่องปรับอากาศ ทาซากิ FUGE-25A-สนจ.พง.(ดรธ)</t>
  </si>
  <si>
    <t>100000001178</t>
  </si>
  <si>
    <t>09.12.2563</t>
  </si>
  <si>
    <t>โซฟาลายหลุยส์โครงไม้สักแท้-ห้อง ผวจ.</t>
  </si>
  <si>
    <t>100000001179</t>
  </si>
  <si>
    <t>พรมปูพื้น-ห้อง ผวจ.</t>
  </si>
  <si>
    <t>100000001830</t>
  </si>
  <si>
    <t>28.09.2564</t>
  </si>
  <si>
    <t>110000000020</t>
  </si>
  <si>
    <t>เครื่องแฟกซ์ Brother FAX-2840-สนจ.พง.</t>
  </si>
  <si>
    <t>หมวดสินทรัพย์ 12060100 ครุภัณฑ์สนง.</t>
  </si>
  <si>
    <t>100000000001</t>
  </si>
  <si>
    <t>14.09.2552</t>
  </si>
  <si>
    <t>รถยนต์ตู้ ยี่ห้อ TOYOTA-สนจ.พง.</t>
  </si>
  <si>
    <t>100000000002</t>
  </si>
  <si>
    <t>10.03.2552</t>
  </si>
  <si>
    <t>รถยนต์ตู้ ยี่ห้อ TOYOTA-สนง.เกษตร จ.พังงา</t>
  </si>
  <si>
    <t>100000000045</t>
  </si>
  <si>
    <t>27.11.2552</t>
  </si>
  <si>
    <t>เรือไม้ขนาด 1.5*8 ม.-สนง.พัฒนาชุมชน</t>
  </si>
  <si>
    <t>100000000046</t>
  </si>
  <si>
    <t>เรือไฟเบอร์คลาสขนาด 1.10*4.90 ม.-สนง.พัฒนาชุมชน</t>
  </si>
  <si>
    <t>100000000047</t>
  </si>
  <si>
    <t>เรือไม้ขนาด 1*5 ม.-สนง.พัฒนาชุมชน</t>
  </si>
  <si>
    <t>100000000048</t>
  </si>
  <si>
    <t>เครื่องเรือเบนซินไม่น้อยกว่า 389 ซีซี-พัฒนาชุมชน</t>
  </si>
  <si>
    <t>100000000049</t>
  </si>
  <si>
    <t>เครื่องเรือเบนซินขนาด 5.5 แรงม้า-สนง.พัฒนาชุมชน</t>
  </si>
  <si>
    <t>100000000050</t>
  </si>
  <si>
    <t>เครื่องยนต์ดีเซลขนาด 85 แรงม้า-สนง.พัฒนาชุมชน</t>
  </si>
  <si>
    <t>100000000089</t>
  </si>
  <si>
    <t>03.08.2553</t>
  </si>
  <si>
    <t>รถยนต์ตู้โมบาย ยี่ห้อ TOYOTA-สนง.ปศุสัตว์ จ.พังงา</t>
  </si>
  <si>
    <t>100000000095</t>
  </si>
  <si>
    <t>11.08.2553</t>
  </si>
  <si>
    <t>เรือเร็วตรวจการณ์(สปีทโบ๊ท) 35 ฟุต-อ.เมือง</t>
  </si>
  <si>
    <t>100000000205</t>
  </si>
  <si>
    <t>30.09.2554</t>
  </si>
  <si>
    <t>จักรยาน 18 เกียร์  - สนง.เกษตร จ.พังงา</t>
  </si>
  <si>
    <t>หมวดสินทรัพย์ 12060200 ครุภัณฑ์ยานพาหนะ</t>
  </si>
  <si>
    <t>100000000202</t>
  </si>
  <si>
    <t>21.07.2554</t>
  </si>
  <si>
    <t>ครุภัณฑ์ระบบเสียงสนาม-วิทยาลัยเทคนิคพังงา</t>
  </si>
  <si>
    <t>100000000232</t>
  </si>
  <si>
    <t>15.06.2555</t>
  </si>
  <si>
    <t>เครื่องเสียงและระบบเผยแพร่พระพุทธศาสนา-ว.เทคนิค</t>
  </si>
  <si>
    <t>110000000021</t>
  </si>
  <si>
    <t>20.09.2565</t>
  </si>
  <si>
    <t>เครื่องควบคุมชุดไมค์ประชุมไร้สาย-สนจ.พง.</t>
  </si>
  <si>
    <t>110000000022</t>
  </si>
  <si>
    <t>ไมค์ประชุมสำหรับประธาน-สนจ.พง.</t>
  </si>
  <si>
    <t>110000000023</t>
  </si>
  <si>
    <t>ไมค์ประชุมสำหรับผู้เข้าร่วมประชุม-สนจ.พง.</t>
  </si>
  <si>
    <t>110000000024</t>
  </si>
  <si>
    <t>110000000025</t>
  </si>
  <si>
    <t>110000000026</t>
  </si>
  <si>
    <t>110000000027</t>
  </si>
  <si>
    <t>110000000028</t>
  </si>
  <si>
    <t>110000000029</t>
  </si>
  <si>
    <t>110000000030</t>
  </si>
  <si>
    <t>110000000031</t>
  </si>
  <si>
    <t>110000000032</t>
  </si>
  <si>
    <t>110000000033</t>
  </si>
  <si>
    <t>110000000034</t>
  </si>
  <si>
    <t>110000000035</t>
  </si>
  <si>
    <t>110000000036</t>
  </si>
  <si>
    <t>110000000037</t>
  </si>
  <si>
    <t>110000000038</t>
  </si>
  <si>
    <t>110000000039</t>
  </si>
  <si>
    <t>110000000040</t>
  </si>
  <si>
    <t>110000000041</t>
  </si>
  <si>
    <t>110000000042</t>
  </si>
  <si>
    <t>110000000043</t>
  </si>
  <si>
    <t>110000000044</t>
  </si>
  <si>
    <t>110000000045</t>
  </si>
  <si>
    <t>110000000046</t>
  </si>
  <si>
    <t>110000000047</t>
  </si>
  <si>
    <t>110000000048</t>
  </si>
  <si>
    <t>110000000049</t>
  </si>
  <si>
    <t>110000000050</t>
  </si>
  <si>
    <t>110000000051</t>
  </si>
  <si>
    <t>110000000052</t>
  </si>
  <si>
    <t>110000000053</t>
  </si>
  <si>
    <t>เครื่องชาร์ตแบตเตอรี่ของไมค์ประชุมไร้สาย-สนจ.พง.</t>
  </si>
  <si>
    <t>หมวดสินทรัพย์ 12060300 ครุภัณฑ์ไฟฟ้า</t>
  </si>
  <si>
    <t>100000000009</t>
  </si>
  <si>
    <t>28.09.2552</t>
  </si>
  <si>
    <t>กล้อง Syber-shot Sony รุ่น DSC-HX1 สนจ.พง.</t>
  </si>
  <si>
    <t>100000000055</t>
  </si>
  <si>
    <t>21.04.2553</t>
  </si>
  <si>
    <t>กล้องโทรทัศน์วงจรปิดและอุปกรณ์</t>
  </si>
  <si>
    <t>100000000071</t>
  </si>
  <si>
    <t>เครื่องฉายโปรเจคเตอร์-สนจ.เกษตร</t>
  </si>
  <si>
    <t>100000000072</t>
  </si>
  <si>
    <t>โทรทัศน์สี 33 นิ้ว - สนง.เกษตร</t>
  </si>
  <si>
    <t>100000000073</t>
  </si>
  <si>
    <t>กล้องถ่ายภาพนิ่ง - สนง.เกษตร</t>
  </si>
  <si>
    <t>100000000074</t>
  </si>
  <si>
    <t>เครื่องถ่ายวีดีโอ</t>
  </si>
  <si>
    <t>100000000112</t>
  </si>
  <si>
    <t>11.10.2553</t>
  </si>
  <si>
    <t>เครื่องฉายโปรเจคเตอร์-ปศุสัตว์</t>
  </si>
  <si>
    <t>100000000113</t>
  </si>
  <si>
    <t>กล้องดิจิตอล-ปศุสัตว์</t>
  </si>
  <si>
    <t>100000000120</t>
  </si>
  <si>
    <t>กล้องวีดิโอ-ปศุัสัตว์</t>
  </si>
  <si>
    <t>100000000206</t>
  </si>
  <si>
    <t>โปรเจคเตอร์ Viewsonic รุ่น PJD6251-สนง.เกษตร จ.พง.</t>
  </si>
  <si>
    <t>100000000207</t>
  </si>
  <si>
    <t>แอลซีดีทีวี 42" LG รุ่น 42LK450- สนง.เกษตร จ.พง.</t>
  </si>
  <si>
    <t>100000000208</t>
  </si>
  <si>
    <t>กล้องดิจิตอล Canon รุ่น EOS 7D - สนง.เกษตร จ.พง.</t>
  </si>
  <si>
    <t>100000000263</t>
  </si>
  <si>
    <t>28.09.2555</t>
  </si>
  <si>
    <t>ระบบวีดีทัศน์ทางไกลระหว่างอำเภอ-ก.ข้อมูล สนจ.พง.</t>
  </si>
  <si>
    <t>100000000274</t>
  </si>
  <si>
    <t>27.11.2555</t>
  </si>
  <si>
    <t>ครุภัณฑ์สื่อสารสั่งการและอำนวยการ-อ.ตะกั่วป่า</t>
  </si>
  <si>
    <t>100000000322</t>
  </si>
  <si>
    <t>01.03.2557</t>
  </si>
  <si>
    <t>ไมโครโฟน ทีวี โต๊ะ เก้าอี้ ชั้นวาง เคาท์เตอร์.</t>
  </si>
  <si>
    <t>100000000327</t>
  </si>
  <si>
    <t>28.05.2557</t>
  </si>
  <si>
    <t>Smart LED TV 55 นิ้ว-สนง.จ.พังงา</t>
  </si>
  <si>
    <t>100000000444</t>
  </si>
  <si>
    <t>22.06.2559</t>
  </si>
  <si>
    <t>โทรทัศน์ D-LED 42" Panasonic-สนจ.พง.</t>
  </si>
  <si>
    <t>100000000624</t>
  </si>
  <si>
    <t>12.12.2561</t>
  </si>
  <si>
    <t>จอภาพ LED พร้อมอุปกรณ์-ห้องประชุม ศลก. สนจ.พง.</t>
  </si>
  <si>
    <t>100000000805</t>
  </si>
  <si>
    <t>01.03.2563</t>
  </si>
  <si>
    <t>เครื่องเสียงพร้อมอุปกรณ์สำหรับห้องประชุม</t>
  </si>
  <si>
    <t>100000000807</t>
  </si>
  <si>
    <t>อุปกรณ์ในการติดตั้งเครื่องเสียงพร้อมโปรเจคเตอร์</t>
  </si>
  <si>
    <t>100000001169</t>
  </si>
  <si>
    <t>27.10.2563</t>
  </si>
  <si>
    <t>เครื่องรับโทรทัศน์ขนาด 85 นิ้ว-สนจ.พง.</t>
  </si>
  <si>
    <t>100000001170</t>
  </si>
  <si>
    <t>25.11.2563</t>
  </si>
  <si>
    <t>เครื่องรับโทรทัศน์ขนาด 100 นิ้ว-สนจ.พง.</t>
  </si>
  <si>
    <t>100000001171</t>
  </si>
  <si>
    <t>100000001812</t>
  </si>
  <si>
    <t>06.09.2564</t>
  </si>
  <si>
    <t>ชุดควบคุมไมค์ประชุม Central Units-สนจ.พง.</t>
  </si>
  <si>
    <t>100000001813</t>
  </si>
  <si>
    <t>ไมค์โครโฟนไร้สาย แบบคู่-สนจ.พง.</t>
  </si>
  <si>
    <t>100000001814</t>
  </si>
  <si>
    <t>เครื่องผสมสัญญาณเสียงแบบมีกำลังขยาย-สนจ.พง.</t>
  </si>
  <si>
    <t>100000001815</t>
  </si>
  <si>
    <t>ลำโพงติดผนัง-สนจ.พง.</t>
  </si>
  <si>
    <t>100000001816</t>
  </si>
  <si>
    <t>100000001817</t>
  </si>
  <si>
    <t>100000001818</t>
  </si>
  <si>
    <t>จอภาพ LED ขนาด 65 นิ้ว - สนจ.พง.</t>
  </si>
  <si>
    <t>100000001819</t>
  </si>
  <si>
    <t>100000001820</t>
  </si>
  <si>
    <t>100000001821</t>
  </si>
  <si>
    <t>100000001862</t>
  </si>
  <si>
    <t>01.01.2565</t>
  </si>
  <si>
    <t>เครื่องควบคุมไมค์ประชุม TOA TS-690-สนจ.พง.</t>
  </si>
  <si>
    <t>หมวดสินทรัพย์ 12060400 ครุภัณฑ์โฆษณา</t>
  </si>
  <si>
    <t>100000000109</t>
  </si>
  <si>
    <t>ซองบังคับสัตว์ใหญ่-สนง.ปศุสัตว์</t>
  </si>
  <si>
    <t>100000000110</t>
  </si>
  <si>
    <t>ซองบังคับสัตว์เล็ก-สนง.ปศุสัตว์</t>
  </si>
  <si>
    <t>100000000123</t>
  </si>
  <si>
    <t>17.12.2553</t>
  </si>
  <si>
    <t>เครื่องอัดเม็ดปุ๋ย-สนง.เกษตร</t>
  </si>
  <si>
    <t>100000000124</t>
  </si>
  <si>
    <t>08.12.2553</t>
  </si>
  <si>
    <t>เครื่องชั่งดิจิตอล 50 ตัน-เกษตร</t>
  </si>
  <si>
    <t>100000000125</t>
  </si>
  <si>
    <t>เครื่องผสมปุ๋ย-สนง.เกษตร</t>
  </si>
  <si>
    <t>100000000126</t>
  </si>
  <si>
    <t>เครื่องตีป่น-สนง.เกษตร</t>
  </si>
  <si>
    <t>100000000127</t>
  </si>
  <si>
    <t>เครื่องกลับกองปุ๋ย-สนง.เกษตร</t>
  </si>
  <si>
    <t>100000000128</t>
  </si>
  <si>
    <t>จักรเย็บกระสอบปุ๋ย-สนง.เกษตร</t>
  </si>
  <si>
    <t>100000000129</t>
  </si>
  <si>
    <t>ถังน้ำไฟเบอร์กลาส-สนง.เกษตร</t>
  </si>
  <si>
    <t>100000000130</t>
  </si>
  <si>
    <t>ตาชั่งไม่น้อยกว่า 700 กก.-เกษตร</t>
  </si>
  <si>
    <t>100000000161</t>
  </si>
  <si>
    <t>30.05.2554</t>
  </si>
  <si>
    <t>เครื่องผสมปุ๋ยและเครื่องอัดเม็ดปุ๋ย-สนง.เกษตร พง.</t>
  </si>
  <si>
    <t>100000000162</t>
  </si>
  <si>
    <t>ชุดโบว์เวอร์ดูดลมเย็น-สนง.เกษตร จ.พังงา</t>
  </si>
  <si>
    <t>100000000163</t>
  </si>
  <si>
    <t>ถังไซโลพักเม็ดปุ๋ย-สนง.เกษตร จ.พังงา</t>
  </si>
  <si>
    <t>100000000182</t>
  </si>
  <si>
    <t>เครื่องซีลปากถุงแบบเท้าเหยียบ-สนง.เกษตร จ.</t>
  </si>
  <si>
    <t>100000000183</t>
  </si>
  <si>
    <t>เครื่องแพ็คถุงสุญญากาศ 40 ซม.-สนง.เกษตร จ.พังงา</t>
  </si>
  <si>
    <t>100000000184</t>
  </si>
  <si>
    <t>เครื่องบดและัอัดเม็ด-สนง.เกษตร จ.พังงา</t>
  </si>
  <si>
    <t>100000000185</t>
  </si>
  <si>
    <t>เครื่องสีข้าว-สนง.เกษตร.จ.พังงา</t>
  </si>
  <si>
    <t>100000000231</t>
  </si>
  <si>
    <t>07.06.2555</t>
  </si>
  <si>
    <t>เครื่องตัดหญ้าแบบสะพายหลัง-สนง.เกษตร</t>
  </si>
  <si>
    <t>100000000239</t>
  </si>
  <si>
    <t>เครื่องสีข้าว "ไซไน" รุ่น 5T-สนง.เกษตร</t>
  </si>
  <si>
    <t>100000000240</t>
  </si>
  <si>
    <t>เครื่องซีลปากถุงพลาสติก-สนง.เกษตร</t>
  </si>
  <si>
    <t>100000000241</t>
  </si>
  <si>
    <t>27.08.2555</t>
  </si>
  <si>
    <t>โคเนื้อเพศเมียลูกผสม-สนง.ปศุสัตว์</t>
  </si>
  <si>
    <t>100000000295</t>
  </si>
  <si>
    <t>09.04.2556</t>
  </si>
  <si>
    <t>พันธุ์โคเนื้อลุกผสม-สนง.ปศุสัตว์ จ.พังงา</t>
  </si>
  <si>
    <t>100000000388</t>
  </si>
  <si>
    <t>28.09.2558</t>
  </si>
  <si>
    <t>เครื่องสับยาง VSI สับยางก้อนถ้วย-สนง.สหกรณ์ จ.พง.</t>
  </si>
  <si>
    <t>100000000389</t>
  </si>
  <si>
    <t>เครื่องรีดยางหยาบรุ่นผลิตยางเครป-สนง.สหกรณ์ จ.พง.</t>
  </si>
  <si>
    <t>100000000390</t>
  </si>
  <si>
    <t>เครื่องรีดยางละเอียดรีดยางก้อนถ้วย-สนง.สหกรณ์ จ.พง</t>
  </si>
  <si>
    <t>100000000458</t>
  </si>
  <si>
    <t>ปั้มลม-สนง.พช.</t>
  </si>
  <si>
    <t>100000000459</t>
  </si>
  <si>
    <t>27.03.2560</t>
  </si>
  <si>
    <t>เครื่องขึ้นรูปผลิตภัณฑ์น้ำยางพาราสดพร้อมแม่พิมพ์</t>
  </si>
  <si>
    <t>100000000477</t>
  </si>
  <si>
    <t>03.07.2560</t>
  </si>
  <si>
    <t>ถังผสมน้ำยาสารเคมี พร้อมอุปกรณ์-สนง.สหกรณ์ จ.พง.</t>
  </si>
  <si>
    <t>100000000478</t>
  </si>
  <si>
    <t>เครื่องทำโฟมขนาด 100 ลิตร-สนง.สหกรณ์ จ.พง.</t>
  </si>
  <si>
    <t>100000000479</t>
  </si>
  <si>
    <t>เครื่องทำโฟมขนาด 20 ลิตร สนง.สหกรณ์ จ.พง.</t>
  </si>
  <si>
    <t>100000000480</t>
  </si>
  <si>
    <t>เครื่องพิมพ์หมอน-สนง.สหกรณ์ จ.พังงา</t>
  </si>
  <si>
    <t>100000000481</t>
  </si>
  <si>
    <t>ชุดล้าง-สนง.สหกรณ์ จ.พังงา</t>
  </si>
  <si>
    <t>100000000482</t>
  </si>
  <si>
    <t>ตู้อบนึ่งพร้อมอุปกรณ์-สหกรณ์ จ.พง.</t>
  </si>
  <si>
    <t>100000000483</t>
  </si>
  <si>
    <t>ชุดอบแห้ง - สหกรณ์ จ.พังงา</t>
  </si>
  <si>
    <t>100000000484</t>
  </si>
  <si>
    <t>ถังเก็บน้ำยางขนาด 2,000 ลิตร - สหกรณ์ จ.พังงา</t>
  </si>
  <si>
    <t>100000000713</t>
  </si>
  <si>
    <t>14.05.2562</t>
  </si>
  <si>
    <t>เครื่องซีลสูญญากาศ- สนง.เกษตร จ.พง.</t>
  </si>
  <si>
    <t>100000000738</t>
  </si>
  <si>
    <t>13.06.2562</t>
  </si>
  <si>
    <t>เครื่องสีข้าว ขนาด 10 แรงม้า 220 โวลล์</t>
  </si>
  <si>
    <t>100000000769</t>
  </si>
  <si>
    <t>13.09.2562</t>
  </si>
  <si>
    <t>เครื่องผสมปุ๋ย ขนาดมอเตอร์ไฟฟ้า 7.5 แรงม้า-เกษตร</t>
  </si>
  <si>
    <t>100000000833</t>
  </si>
  <si>
    <t>เครื่องมือวิเคราะห์ดินพร้อมคอมพิวเตอร์</t>
  </si>
  <si>
    <t>100000000834</t>
  </si>
  <si>
    <t>เครื่องย่อยพืชสด</t>
  </si>
  <si>
    <t>100000000835</t>
  </si>
  <si>
    <t>ตู้เก็บอุปกรณ์การเกษตร</t>
  </si>
  <si>
    <t>100000000836</t>
  </si>
  <si>
    <t>ถังน้ำกลั่นขนาด 50 ลิตร</t>
  </si>
  <si>
    <t>100000000837</t>
  </si>
  <si>
    <t>อ่างไฟเบอร์กลาส</t>
  </si>
  <si>
    <t>100000000838</t>
  </si>
  <si>
    <t>เครื่องชั่งขนาด 50 ตัน</t>
  </si>
  <si>
    <t>100000000839</t>
  </si>
  <si>
    <t>กระชังเลี้ยงปลาสำเร็จรูป 3*3 เมตร</t>
  </si>
  <si>
    <t>100000000840</t>
  </si>
  <si>
    <t>เครื่องตัดหญ้าสะพายหลังคอแข็ง</t>
  </si>
  <si>
    <t>100000000841</t>
  </si>
  <si>
    <t>เครื่องตัดหญ้าแบบสะพายหางแข็ง</t>
  </si>
  <si>
    <t>100000000842</t>
  </si>
  <si>
    <t>เครื่องพ่นยาชนิดสะพายหลัง</t>
  </si>
  <si>
    <t>100000000843</t>
  </si>
  <si>
    <t>100000000845</t>
  </si>
  <si>
    <t>เครื่องผสมปุ๋ยและเครื่องอัดเม็ด</t>
  </si>
  <si>
    <t>100000000846</t>
  </si>
  <si>
    <t>โต๊ะสแตนเลสสำหรับโรงฆ่าโค</t>
  </si>
  <si>
    <t>100000000847</t>
  </si>
  <si>
    <t>โต๊ะสแตนเลสสำหรับโรงฆ่าสัตว์ปีก</t>
  </si>
  <si>
    <t>100000000848</t>
  </si>
  <si>
    <t>100000000849</t>
  </si>
  <si>
    <t>เครื่องย่อยอาหารสัตว์</t>
  </si>
  <si>
    <t>100000000850</t>
  </si>
  <si>
    <t>เครื่องสีข้าวกล้อง</t>
  </si>
  <si>
    <t>100000000851</t>
  </si>
  <si>
    <t>เครื่องปั้นเม็ด เครื่องบด เครื่องผสม จักรเย็บ</t>
  </si>
  <si>
    <t>100000000852</t>
  </si>
  <si>
    <t>โต๊ะสแตนเลสโรงฆ่าสัตว์</t>
  </si>
  <si>
    <t>100000000853</t>
  </si>
  <si>
    <t>เครื่องชั่งดิจิตอล 150 กก</t>
  </si>
  <si>
    <t>100000000854</t>
  </si>
  <si>
    <t>จักรเย็บกระสอบแบบมือถือ</t>
  </si>
  <si>
    <t>100000001581</t>
  </si>
  <si>
    <t>01.03.2564</t>
  </si>
  <si>
    <t>เครื่องย่อยทางปาล์มและหญ้าพร้อมมอเตอร์</t>
  </si>
  <si>
    <t>100000001582</t>
  </si>
  <si>
    <t>100000001583</t>
  </si>
  <si>
    <t>100000001584</t>
  </si>
  <si>
    <t>100000001585</t>
  </si>
  <si>
    <t>100000001586</t>
  </si>
  <si>
    <t>เครื่องผสมอาหารสัตว์แบบแนวนอนพร้อมมอเตอร์</t>
  </si>
  <si>
    <t>100000001587</t>
  </si>
  <si>
    <t>100000001588</t>
  </si>
  <si>
    <t>100000001831</t>
  </si>
  <si>
    <t>05.10.2564</t>
  </si>
  <si>
    <t>เครื่องผสมปุ๋ยแบบ Ribbon Mixing-สนง.เกษตร</t>
  </si>
  <si>
    <t>100000001832</t>
  </si>
  <si>
    <t>21.10.2564</t>
  </si>
  <si>
    <t>เครื่องพ่นแรงดันสูงพร้อมอุปกรณ์-สนง.เกษตร</t>
  </si>
  <si>
    <t>100000001833</t>
  </si>
  <si>
    <t>100000001834</t>
  </si>
  <si>
    <t>100000001835</t>
  </si>
  <si>
    <t>100000001836</t>
  </si>
  <si>
    <t>100000001844</t>
  </si>
  <si>
    <t>08.10.2564</t>
  </si>
  <si>
    <t>เครื่องบรรจุแนวตั้ง สำหรับบรรจุครีม</t>
  </si>
  <si>
    <t>หมวดสินทรัพย์ 12060500 ครุภัณฑ์การเกษตร</t>
  </si>
  <si>
    <t>100000000808</t>
  </si>
  <si>
    <t>เครื่องเชื่อมไฟฟ้าขนาด 300 แอมป์</t>
  </si>
  <si>
    <t>หมวดสินทรัพย์ 12060700 ครุภัณฑ์ก่อสร้าง</t>
  </si>
  <si>
    <t>100000000115</t>
  </si>
  <si>
    <t>เครื่องปั่นเลือด(แยกซีรัม)-ปศุสัตว์</t>
  </si>
  <si>
    <t>100000000116</t>
  </si>
  <si>
    <t>กล้องจุลทรรศน์-ปศุสัตว์</t>
  </si>
  <si>
    <t>100000000119</t>
  </si>
  <si>
    <t>เครื่องมือผ่าซากสัตว์-ปศุสัตว์</t>
  </si>
  <si>
    <t>100000001251</t>
  </si>
  <si>
    <t>01.02.2564</t>
  </si>
  <si>
    <t>เครื่องวัดอุณภูมิแบบสแกนหน้า-สนจ.พง.</t>
  </si>
  <si>
    <t>เครื่องวัดอุณภูมิแบบสแกนหน้า</t>
  </si>
  <si>
    <t>100000001252</t>
  </si>
  <si>
    <t>เครื่องวัดอุณภูมิแบบสแกนหน้า เชื่อมต่อwifi ได้-สนจ</t>
  </si>
  <si>
    <t>เครื่องวัดอุณภูมิแบบสแกนหน้า เชื่อมต่อ wifi ได้</t>
  </si>
  <si>
    <t>100000001822</t>
  </si>
  <si>
    <t>เครื่องพ่นหมอกควันแบบหิ้ว-สนง.ปศุสัตว์ จ.พังงา</t>
  </si>
  <si>
    <t>100000001823</t>
  </si>
  <si>
    <t>100000001824</t>
  </si>
  <si>
    <t>กล้องจุลทรรศน์-สนง.ปศุสัตว์ จ.พังงา</t>
  </si>
  <si>
    <t>หมวดสินทรัพย์ 12060900 ครุภัณฑ์วิทยาศาสตร์</t>
  </si>
  <si>
    <t>100000000111</t>
  </si>
  <si>
    <t>คอมพิวเตอร์โน๊ตบุค-สนง.ปศุสัตว์</t>
  </si>
  <si>
    <t>100000000114</t>
  </si>
  <si>
    <t>คอมพิวเตอร์ลูกข่าย-ปศุสัตว์</t>
  </si>
  <si>
    <t>100000000209</t>
  </si>
  <si>
    <t>Notebook Fujitsu Lifebook LH531-สนง.เกษตร จ.พง</t>
  </si>
  <si>
    <t>100000000233</t>
  </si>
  <si>
    <t>25.06.2555</t>
  </si>
  <si>
    <t>เครื่องพิมพ์ Printer Inkjet รุ่น EPSON STYLUS T60</t>
  </si>
  <si>
    <t>100000000257</t>
  </si>
  <si>
    <t>21.09.2555</t>
  </si>
  <si>
    <t>เครื่องพิมพ์เลเซอร์  LED ขาวดำ Brother HL-2240D-ยธ</t>
  </si>
  <si>
    <t>100000000296</t>
  </si>
  <si>
    <t>21.06.2556</t>
  </si>
  <si>
    <t>Tablet (7.9") Mini Ipad wifi 4G 32GB-สนจ.พง.</t>
  </si>
  <si>
    <t>100000000297</t>
  </si>
  <si>
    <t>คอมพิวเตอร์ LENOVO ThinkCentre E72z-สนจ.พง.</t>
  </si>
  <si>
    <t>100000000323</t>
  </si>
  <si>
    <t>28.03.2557</t>
  </si>
  <si>
    <t>คอมพิวเตอร์ตั้งโต๊ะ ยี่ห้อ LENOVO สีขาว-สนจ.พง.</t>
  </si>
  <si>
    <t>100000000328</t>
  </si>
  <si>
    <t>Notebook พร้อมโปรแกรมจัดการภาพเคลื่อนไหว-สนจ.พง.</t>
  </si>
  <si>
    <t>100000000345</t>
  </si>
  <si>
    <t>23.09.2557</t>
  </si>
  <si>
    <t>คอมพิวเตอร์ LENOVO พร้อมเครื่องพิมพ์-ศูนย์ดำรงธรรม</t>
  </si>
  <si>
    <t>100000000346</t>
  </si>
  <si>
    <t>26.09.2557</t>
  </si>
  <si>
    <t>Notebook ASUS X550DP-XX075D-สนจ.พง.</t>
  </si>
  <si>
    <t>100000000351</t>
  </si>
  <si>
    <t>20.11.2557</t>
  </si>
  <si>
    <t>คอมพิวเตอร์ DELL Inpiron 3847MT-สนจ.พง.ยธ</t>
  </si>
  <si>
    <t>100000000353</t>
  </si>
  <si>
    <t>28.11.2557</t>
  </si>
  <si>
    <t>คอมพิวเตอร์ Lenove IdeaCentre C360-สนจ.พง.</t>
  </si>
  <si>
    <t>100000000354</t>
  </si>
  <si>
    <t>13.01.2558</t>
  </si>
  <si>
    <t>คอมพิวเตอร์ LENOVO IdeaCentre C460-สนจ.พง.</t>
  </si>
  <si>
    <t>100000000383</t>
  </si>
  <si>
    <t>08.06.2558</t>
  </si>
  <si>
    <t>คอมพิวเตอร์ตั้งโต๊ะ LENOVO IdeaCentre C460 สีขาว</t>
  </si>
  <si>
    <t>100000000384</t>
  </si>
  <si>
    <t>100000000392</t>
  </si>
  <si>
    <t>05.10.2558</t>
  </si>
  <si>
    <t>คอมพิวเตอร์ตั้งโต๊ะ,โน๊ตบุค,ปริ้นเตอร์  - สนจ.พง.</t>
  </si>
  <si>
    <t>100000000397</t>
  </si>
  <si>
    <t>01.01.2559</t>
  </si>
  <si>
    <t>เครื่องพิมพ์ HP Laserjet Pro M127fn-สนจ.พง.</t>
  </si>
  <si>
    <t>100000000398</t>
  </si>
  <si>
    <t>คอมพิวเตอร์ตั้งโต๊ะ lenove Idea Centre C460- สนจ.พ</t>
  </si>
  <si>
    <t>100000000434</t>
  </si>
  <si>
    <t>02.05.2559</t>
  </si>
  <si>
    <t>เครื่องพิมพ์ - สนจ.พง.</t>
  </si>
  <si>
    <t>100000000443</t>
  </si>
  <si>
    <t>เครื่องพิมพ์ Multifunction แบบฉีดหมึก EPSONL365</t>
  </si>
  <si>
    <t>100000000450</t>
  </si>
  <si>
    <t>01.09.2559</t>
  </si>
  <si>
    <t>เครื่องพิมพ์ HP officeJet 7510-สนจ.พง.(ผวจ.)</t>
  </si>
  <si>
    <t>100000000818</t>
  </si>
  <si>
    <t>เครื่องพริ้นเตอร์ HP Laser Jet P1505</t>
  </si>
  <si>
    <t>100000000819</t>
  </si>
  <si>
    <t>คอมพิวเตอร์ HP รุ่น P6182L</t>
  </si>
  <si>
    <t>100000000820</t>
  </si>
  <si>
    <t>คอมพิวเตอร์ โน๊ตบุค Acer AS2920Z</t>
  </si>
  <si>
    <t>100000000821</t>
  </si>
  <si>
    <t>Printer Samsung ML-2571N</t>
  </si>
  <si>
    <t>100000000822</t>
  </si>
  <si>
    <t>เครื่องไมโครคอมพิวเตอร์พร้อมอุปกรณ์</t>
  </si>
  <si>
    <t>100000000823</t>
  </si>
  <si>
    <t>เครื่องพิมพ์ Laserjet</t>
  </si>
  <si>
    <t>100000000824</t>
  </si>
  <si>
    <t>โน๊ตบุค Compaq Presario CQ35-122TX</t>
  </si>
  <si>
    <t>100000000825</t>
  </si>
  <si>
    <t>โน๊ตบุค Acer รุ่น ASPIRE 4736</t>
  </si>
  <si>
    <t>100000000826</t>
  </si>
  <si>
    <t>เครื่องคอมพิวเตอร์แม่ข่ายพร้อมอุปกรณ์</t>
  </si>
  <si>
    <t>100000000827</t>
  </si>
  <si>
    <t>คอมพิวเตอร์ โน๊ตบุค</t>
  </si>
  <si>
    <t>100000000828</t>
  </si>
  <si>
    <t>คอมพิวเตอร์ตั้งโต๊ะ</t>
  </si>
  <si>
    <t>100000000829</t>
  </si>
  <si>
    <t>คอมพิวเตอร์ Acer,พริ้นเตอร์ Samsung</t>
  </si>
  <si>
    <t>100000000830</t>
  </si>
  <si>
    <t>คอมพิวเตอร์ Notebook ยี่ห้อ Lenovo</t>
  </si>
  <si>
    <t>100000000831</t>
  </si>
  <si>
    <t>ปริ้นเตอร์ Cannon รุ่น PIXMA IP10</t>
  </si>
  <si>
    <t>100000000856</t>
  </si>
  <si>
    <t>เครื่องคอมพิวเตอร์พร้อมอุปกรณ์</t>
  </si>
  <si>
    <t>100000001432</t>
  </si>
  <si>
    <t>เครื่องพิมพ์ Multifunction เลเซอร์สี -สนจ.พง.</t>
  </si>
  <si>
    <t>100000001434</t>
  </si>
  <si>
    <t>เครื่องคอมพิวเตอร์สำหรับงานประมวลผลพร้อมจอภาพ-สนจ.</t>
  </si>
  <si>
    <t>100000001435</t>
  </si>
  <si>
    <t>เครื่องคอมพิวเตอร์แท็ปแล็ต 256GB-สนจ.พง.</t>
  </si>
  <si>
    <t>100000001436</t>
  </si>
  <si>
    <t>100000001437</t>
  </si>
  <si>
    <t>100000001438</t>
  </si>
  <si>
    <t>100000001439</t>
  </si>
  <si>
    <t>100000001688</t>
  </si>
  <si>
    <t>05.05.2564</t>
  </si>
  <si>
    <t>คอมพิวเตอร์ Dell Vostro V3888 (ผวจ)</t>
  </si>
  <si>
    <t>100000001689</t>
  </si>
  <si>
    <t>21.05.2564</t>
  </si>
  <si>
    <t>คอมพิวเตอร์ Dell-การเงิน สนจ.พง.</t>
  </si>
  <si>
    <t>100000001690</t>
  </si>
  <si>
    <t>100000001691</t>
  </si>
  <si>
    <t>100000001826</t>
  </si>
  <si>
    <t>22.09.2564</t>
  </si>
  <si>
    <t>คอมพิวเตอร์โน๊ตบุคสำหรับงานประมวลผล-สนจ.พง.</t>
  </si>
  <si>
    <t>100000001827</t>
  </si>
  <si>
    <t>100000001828</t>
  </si>
  <si>
    <t>100000001829</t>
  </si>
  <si>
    <t>100000001870</t>
  </si>
  <si>
    <t>01.03.2565</t>
  </si>
  <si>
    <t>เครื่องคอมพิวเตอร์ สำหรับประมวลผล และจอภาพ</t>
  </si>
  <si>
    <t>110000000018</t>
  </si>
  <si>
    <t>01.08.2565</t>
  </si>
  <si>
    <t>คอมพิวเตอร์ตั้งโต๊ะยี่ห้อAcer รุ่น Veritonห้อง ผวจ</t>
  </si>
  <si>
    <t>24.08.2565</t>
  </si>
  <si>
    <t>110000000019</t>
  </si>
  <si>
    <t>21.09.2565</t>
  </si>
  <si>
    <t>คอมพิวเตอร์โน๊ตบุ๊ก Asus Vivobook 16 - สนจ.พง.</t>
  </si>
  <si>
    <t>หมวดสินทรัพย์ 12061000 ครุภัณฑ์คอมพิวเตอร์</t>
  </si>
  <si>
    <t>100000000809</t>
  </si>
  <si>
    <t>จักรเย็บผ้าไฟฟ้าชนิดตั้งโต๊ะ</t>
  </si>
  <si>
    <t>100000000810</t>
  </si>
  <si>
    <t>จักรโพ้ง (จักรพันริม)</t>
  </si>
  <si>
    <t>หมวดสินทรัพย์ 12061100 ครุภัณฑ์การศึกษา</t>
  </si>
  <si>
    <t>100000000187</t>
  </si>
  <si>
    <t>27.09.2554</t>
  </si>
  <si>
    <t>เครื่องคั่วถั่วลิสง-สนง.เกษตร จ.พังงา</t>
  </si>
  <si>
    <t>100000000188</t>
  </si>
  <si>
    <t>ถังแก๊สขนาด 48 กก.พร้อมหัวเร่ง-สนง.เกษตร จ.</t>
  </si>
  <si>
    <t>100000000189</t>
  </si>
  <si>
    <t>เครื่องซีลปากถุงแบบเท้าเหยียบ ขนาด 24"-สนง.เกษตร จ</t>
  </si>
  <si>
    <t>100000000235</t>
  </si>
  <si>
    <t>31.08.2555</t>
  </si>
  <si>
    <t>ตู้อบแห้งลมร้อน 10 ชั้น 2 ประตู-สนง.เกษตร</t>
  </si>
  <si>
    <t>100000000236</t>
  </si>
  <si>
    <t>เตาอบไฟฟ้าเล็กขนาด 1 ถาด-สนง.เกษตร</t>
  </si>
  <si>
    <t>100000000237</t>
  </si>
  <si>
    <t>เครื่องหั่นตะไคร้ ขนาดมอเตอร์ 1 แรงม้า-สนง.เกษตร</t>
  </si>
  <si>
    <t>100000000812</t>
  </si>
  <si>
    <t>เครื่องซักผ้าขนาด 15 กก.</t>
  </si>
  <si>
    <t>100000000813</t>
  </si>
  <si>
    <t>เตาแก๊ส ชนิด 2 หัวเตา</t>
  </si>
  <si>
    <t>100000000814</t>
  </si>
  <si>
    <t>ตู้แช่แข็งฝาทึบพร้อมเครื่องกันไฟตกตัด</t>
  </si>
  <si>
    <t>100000000815</t>
  </si>
  <si>
    <t>เตาอบแก๊ส 7 หัว</t>
  </si>
  <si>
    <t>100000000816</t>
  </si>
  <si>
    <t>ตู้เย็น 5.2 คิว</t>
  </si>
  <si>
    <t>หมวดสินทรัพย์ 12061200 ครุภัณฑ์งานบ้าน</t>
  </si>
  <si>
    <t>100000000347</t>
  </si>
  <si>
    <t>15.09.2557</t>
  </si>
  <si>
    <t>เรือคายัค-สนง.พัฒนาชุมชน</t>
  </si>
  <si>
    <t>หมวดสินทรัพย์ 12061300 ครุภัณฑ์กีฬา</t>
  </si>
  <si>
    <t>100000000242</t>
  </si>
  <si>
    <t>09.08.2555</t>
  </si>
  <si>
    <t>กล้องโทรทัศน์วงจรปิด CCTV พร้อมอุปกรณ์-ปกครอง พง.</t>
  </si>
  <si>
    <t>100000000269</t>
  </si>
  <si>
    <t>24.10.2555</t>
  </si>
  <si>
    <t>ตู้กระจกโชว์สินค้าชนิดที่เก็บสต๊อก-พช.</t>
  </si>
  <si>
    <t>100000000270</t>
  </si>
  <si>
    <t>ชุดเคาน์เตอร์วางสินค้าชนิดโค้ง-พช.</t>
  </si>
  <si>
    <t>100000000271</t>
  </si>
  <si>
    <t>ชุดโต๊ะสนามโครงเหล็กหุ้มด้วยหวายเทียม-พช.</t>
  </si>
  <si>
    <t>100000000272</t>
  </si>
  <si>
    <t>เต้นท์สนามชนิดโครงเหล็กและผ้าใบปิด-พช.</t>
  </si>
  <si>
    <t>100000000811</t>
  </si>
  <si>
    <t>ชุดเขี่ยกุญแจพร้อมอุปกรณ์</t>
  </si>
  <si>
    <t>100000000875</t>
  </si>
  <si>
    <t>14.04.2563</t>
  </si>
  <si>
    <t>โต๊ะหมู่บูชา หมู่ 9 หน้า 10 ไม้เบญจพรรณ ปิดทอง-สนจ</t>
  </si>
  <si>
    <t>100000001811</t>
  </si>
  <si>
    <t>25.08.2564</t>
  </si>
  <si>
    <t>โต๊ะหมู่บูชา-สนจ.พง.</t>
  </si>
  <si>
    <t>หมวดสินทรัพย์ 12061600 ครุภัณฑ์อื่นๆ</t>
  </si>
  <si>
    <t>100000000522</t>
  </si>
  <si>
    <t>เสริมผิวลาดยาง AC สาย พง.5015</t>
  </si>
  <si>
    <t>100000000523</t>
  </si>
  <si>
    <t>ปรับปรุงจุดบกพร่องทางวิศวกรรมจราจรเขาหลัก</t>
  </si>
  <si>
    <t>100000000524</t>
  </si>
  <si>
    <t>ยกระดับถนนบริเวณสะพานศรีสุคต</t>
  </si>
  <si>
    <t>100000000771</t>
  </si>
  <si>
    <t>01.11.2562</t>
  </si>
  <si>
    <t>ถนนทางเข้าอ่างเก็บน้ำบางปุย อ.ทับปุด</t>
  </si>
  <si>
    <t>100000000869</t>
  </si>
  <si>
    <t>23.06.2563</t>
  </si>
  <si>
    <t>ถนนคอนกรีตเสริมเหล็กสายต้นยาง-แหลมแบก</t>
  </si>
  <si>
    <t>หมวดสินทรัพย์ 12080100 ถนน</t>
  </si>
  <si>
    <t>100000000449</t>
  </si>
  <si>
    <t>10.10.2559</t>
  </si>
  <si>
    <t>สะพานท่าเทียบเรือบ้านสามช่อง-สนจ.พง.</t>
  </si>
  <si>
    <t>หมวดสินทรัพย์ 12080200 สะพาน</t>
  </si>
  <si>
    <t>100000000452</t>
  </si>
  <si>
    <t>01.12.2559</t>
  </si>
  <si>
    <t>อาคารบังคับน้ำฝายกั้นคลองพังงา-โยธา</t>
  </si>
  <si>
    <t>100000000525</t>
  </si>
  <si>
    <t>ระบบน้ำล้นฝายสันมน</t>
  </si>
  <si>
    <t>100000000526</t>
  </si>
  <si>
    <t>เขื่อนหินทิ้งป้องกันตลิ่งริมคลองปากนรา</t>
  </si>
  <si>
    <t>100000000527</t>
  </si>
  <si>
    <t>เขื่อนหินทิ้งป้องกันตลิ่งริมคลองพังงา</t>
  </si>
  <si>
    <t>หมวดสินทรัพย์ 12080300 เขื่อน</t>
  </si>
  <si>
    <t>100000000265</t>
  </si>
  <si>
    <t>01.11.2555</t>
  </si>
  <si>
    <t>ปรับปรุงภูมิทัศน์บ้านพักหัวหน้าสำนักงานจังหวัด</t>
  </si>
  <si>
    <t>100000000284</t>
  </si>
  <si>
    <t>04.01.2556</t>
  </si>
  <si>
    <t>ป้ายจราจรและป้ายแนะนำสถานที่ท่องเที่ยว-บำรุงทาง</t>
  </si>
  <si>
    <t>100000000285</t>
  </si>
  <si>
    <t>24.01.2556</t>
  </si>
  <si>
    <t>ปรับปรุงภูมิทัศน์ศาลเจ้าแม่นางหงส์-บำรุงทาง</t>
  </si>
  <si>
    <t>100000000287</t>
  </si>
  <si>
    <t>09.01.2556</t>
  </si>
  <si>
    <t>ปรับปรุงภูมิทัศน์แหล่งท่องเที่ยวบ้านสามช่อง-อ.ตะกั</t>
  </si>
  <si>
    <t>100000000290</t>
  </si>
  <si>
    <t>12.02.2556</t>
  </si>
  <si>
    <t>ระบบประปาโคกกลอยระยะที่ 2-อ.ตะกั่วทุ่ง</t>
  </si>
  <si>
    <t>100000000291</t>
  </si>
  <si>
    <t>26.02.2556</t>
  </si>
  <si>
    <t>พัฒนาภูมิทัศน์พิพิธภัณฑ์กลางแจ้งเรือเกยตื้นฯ-วัฒนธ</t>
  </si>
  <si>
    <t>100000000294</t>
  </si>
  <si>
    <t>09.05.2556</t>
  </si>
  <si>
    <t>เขาตะปูจำลอง-สนง.เกษตร จ.พังงา</t>
  </si>
  <si>
    <t>100000000298</t>
  </si>
  <si>
    <t>13.06.2556</t>
  </si>
  <si>
    <t>ปรับปรุงภูมิทัศน์ทางขึ้น-ลง จุดล่องแก่งสองแพรก</t>
  </si>
  <si>
    <t>100000000301</t>
  </si>
  <si>
    <t>01.08.2556</t>
  </si>
  <si>
    <t>ปรับปรุงภูมิทัศน์และถนนขึ้นจุดชมวิวเขานางหงส์</t>
  </si>
  <si>
    <t>100000000302</t>
  </si>
  <si>
    <t>06.08.2556</t>
  </si>
  <si>
    <t>พัฒนาแหล่งท่องเที่ยวหนองน้ำค้างคาว-อ.กะปง</t>
  </si>
  <si>
    <t>100000000303</t>
  </si>
  <si>
    <t>ปรับปรุงภูมิทัศน์แหล่งท่องเที่ยวน้ำตกวัดเขา-อ.ตะกั</t>
  </si>
  <si>
    <t>100000000304</t>
  </si>
  <si>
    <t>02.08.2556</t>
  </si>
  <si>
    <t>ปรับปรุงทางระบายน้ำแหล่งท่องเที่ยวเรือ ต.813-อ.ตะก</t>
  </si>
  <si>
    <t>100000000305</t>
  </si>
  <si>
    <t>100000000307</t>
  </si>
  <si>
    <t>10.09.2556</t>
  </si>
  <si>
    <t>ปรับปรุงภูมิทัศน์แหล่งท่องเที่ยวหานป่าสะตอ-อ.ตะกั่</t>
  </si>
  <si>
    <t>100000000308</t>
  </si>
  <si>
    <t>พัฒนาแหล่งน้ำหานบัว-อ.ตะกั่วทุ่ง</t>
  </si>
  <si>
    <t>100000000309</t>
  </si>
  <si>
    <t>20.09.2556</t>
  </si>
  <si>
    <t>ปรับปรุงภูมิทัศน์แหล่งท่องเที่ยวหาดบางสัก-อ.ตะกั่ว</t>
  </si>
  <si>
    <t>100000000310</t>
  </si>
  <si>
    <t>ทางเท้าและคูระบายน้ำตลาดน้ำเค็มวังหม้อแกง-สนจ.พง.</t>
  </si>
  <si>
    <t>100000000312</t>
  </si>
  <si>
    <t>13.09.2556</t>
  </si>
  <si>
    <t>เขื่อนหินทิ้งป้องกันตลิ่งริมคลองพังงา-สนจ.พง.</t>
  </si>
  <si>
    <t>100000000320</t>
  </si>
  <si>
    <t>12.03.2557</t>
  </si>
  <si>
    <t>ปรับปรุงท่าเทียบเรือบ้านท่าด่าน-สนง.โยธาฯ</t>
  </si>
  <si>
    <t>100000000321</t>
  </si>
  <si>
    <t>อาคารจำหน่ายสินค้าโอท็อบลานดนตรีและวัฒนธรรม</t>
  </si>
  <si>
    <t>100000000324</t>
  </si>
  <si>
    <t>30.04.2557</t>
  </si>
  <si>
    <t>ปรับปรุงภูมิทัศน์แหล่งท่องเที่ยวบ้านท่าด่าน-โยธา</t>
  </si>
  <si>
    <t>100000000325</t>
  </si>
  <si>
    <t>21.04.2557</t>
  </si>
  <si>
    <t>ปรับปรุงภูมิทัศน์แหล่งท่องเที่ยวเขานางหงส์-อ.ทับปุ</t>
  </si>
  <si>
    <t>100000000343</t>
  </si>
  <si>
    <t>28.08.2557</t>
  </si>
  <si>
    <t>ก่อสร้างทางเดินเท้าและจุดชมพลับพลึงธาร-อ.คุระบุรี</t>
  </si>
  <si>
    <t>100000000352</t>
  </si>
  <si>
    <t>ปรับปรุงภูมิทัศน์หนองน้ำค้างคาว-อ.กะปง</t>
  </si>
  <si>
    <t>100000000366</t>
  </si>
  <si>
    <t>02.02.2558</t>
  </si>
  <si>
    <t>ปรับปรุงภูมิทัศน์แหล่งท่องเที่ยวเกาะไข่ อ.เกาะยาว</t>
  </si>
  <si>
    <t>100000000367</t>
  </si>
  <si>
    <t>21.01.2558</t>
  </si>
  <si>
    <t>ปรับปรุงภูมิทัศน์ฯ  หลวงปู่แช่ม-อ.ทับปุด</t>
  </si>
  <si>
    <t>100000000396</t>
  </si>
  <si>
    <t>14.12.2558</t>
  </si>
  <si>
    <t>ปรับปรุงภูมิทัศน์แหลมสนงาม-อ.เกาะยาว</t>
  </si>
  <si>
    <t>100000000614</t>
  </si>
  <si>
    <t>10.09.2561</t>
  </si>
  <si>
    <t>โป๊ะพร้อมสะพานท่าเทียบเรือ ต.เกาะปันหยี-อ.เมือง</t>
  </si>
  <si>
    <t>100000000694</t>
  </si>
  <si>
    <t>ปรับปรุงภูมิทัศน์บ่อน้ำร้อนรมณีย์-ปกครอง</t>
  </si>
  <si>
    <t>100000000695</t>
  </si>
  <si>
    <t>ปรับปรุงภูมิทัศน์ถ้ำซำ-ปกครอง</t>
  </si>
  <si>
    <t>100000000696</t>
  </si>
  <si>
    <t>ปรับภูมิทัศน์จุดชมวิวบ้านท่าเขา-ปกครอง อ.เกาะยาว</t>
  </si>
  <si>
    <t>100000000697</t>
  </si>
  <si>
    <t>ปรับภูมิทัศน์น้ำตกวัดเขา-ปกครอง อ.ตะกั่วทุ่ง</t>
  </si>
  <si>
    <t>100000000698</t>
  </si>
  <si>
    <t>ปรับภูมิทัศน์คลองสังเหม่-ปกครอง อ.ตะกั่วป่า</t>
  </si>
  <si>
    <t>100000000699</t>
  </si>
  <si>
    <t>ปรับปรุงภูมิทัศน์และจัดทำป้ายชื่อหน่วยทดสอบวัสดุ</t>
  </si>
  <si>
    <t>100000000700</t>
  </si>
  <si>
    <t>ปรับปรุงภูมิทัศน์บริเวณน้ำพุร้อนรมณีย์-อ.กะปง</t>
  </si>
  <si>
    <t>100000000701</t>
  </si>
  <si>
    <t>100000000702</t>
  </si>
  <si>
    <t>ปรับปรุงภูมิทัศน์แหล่งท่องเที่ยว ต.สองแพรก-อ.เมือง</t>
  </si>
  <si>
    <t>100000000703</t>
  </si>
  <si>
    <t>ปรับปรุงภูมิทัศน์สภาพแวดล้อมถ้ำโกบ อ.ทับปุด</t>
  </si>
  <si>
    <t>100000000704</t>
  </si>
  <si>
    <t>ปรับปรุงภูมิทัศน์แหล่งท่องเที่ยวหนองน้ำพรุเตียว</t>
  </si>
  <si>
    <t>100000000705</t>
  </si>
  <si>
    <t>ปรับปรุงภูมิทัศน์เส้นทางแหล่งท่องเที่ยว ม.9 ต.คุระ</t>
  </si>
  <si>
    <t>100000000706</t>
  </si>
  <si>
    <t>ปรับปรุงภูมิทัศน์เส้นทางแหล่งท่องเที่ยว ต.เกาะคอเข</t>
  </si>
  <si>
    <t>100000000707</t>
  </si>
  <si>
    <t>ปรับปรุงภูมิทัศน์หน้าศาลากลางจังหวัดพังงา</t>
  </si>
  <si>
    <t>100000000708</t>
  </si>
  <si>
    <t>ปรับปรุงภูมิทัศน์เรือ ต.813-โยธา</t>
  </si>
  <si>
    <t>100000000736</t>
  </si>
  <si>
    <t>05.06.2562</t>
  </si>
  <si>
    <t>ปรับปรุงภูมิทัศน์บริเวณศูนย์ราชการ จ.พังงา</t>
  </si>
  <si>
    <t>100000000798</t>
  </si>
  <si>
    <t>29.01.2563</t>
  </si>
  <si>
    <t>ฝายน้ำล้นห้วยแทรกเพลิง</t>
  </si>
  <si>
    <t>100000001172</t>
  </si>
  <si>
    <t>17.11.2563</t>
  </si>
  <si>
    <t>ปรับปรุงภูมิทัศน์บริวณฝั่งคลองพังงา บ้านควน</t>
  </si>
  <si>
    <t>110000000055</t>
  </si>
  <si>
    <t>01.09.2565</t>
  </si>
  <si>
    <t xml:space="preserve">ปรับปรุงภูมิทัศน์บริเวณคลองพังงา หมู่ที่ 3 </t>
  </si>
  <si>
    <t>หมวดสินทรัพย์ 12080500 ส/ทโครงสร้างพื้นฐาน</t>
  </si>
  <si>
    <t>รหัสพื้นที่ 8200 พังงา</t>
  </si>
  <si>
    <t>รหัสหน่วยงาน 70072 งบจังหวัดพังงา</t>
  </si>
  <si>
    <t>วันที่ประมวลผล : 11.10.2565 เวลา : 18:57:30</t>
  </si>
  <si>
    <t>800000000130</t>
  </si>
  <si>
    <t>21.03.2562</t>
  </si>
  <si>
    <t>ท่าเรือคลองเหีย-โยธาฯ</t>
  </si>
  <si>
    <t>800000000138</t>
  </si>
  <si>
    <t>04.09.2562</t>
  </si>
  <si>
    <t>ก่อสร้างท่าเรือมาเนาะห์รับเรือเฟอร์รี่-อ.เกาะยาว</t>
  </si>
  <si>
    <t>800000000140</t>
  </si>
  <si>
    <t>ถนนสายบ้านใหม่-บ้านพอแดง อ.ท้ายเหมือง</t>
  </si>
  <si>
    <t>800000000148</t>
  </si>
  <si>
    <t>29.09.2563</t>
  </si>
  <si>
    <t>ก่อสร้างเขื่อนป้องกันตลิ่งคลองบางเนียง</t>
  </si>
  <si>
    <t>880000000005</t>
  </si>
  <si>
    <t>เขื่อนป้องกันตลิ่งคลองบางเนียง</t>
  </si>
  <si>
    <t>หมวดสินทรัพย์ 12110100 งานระหว่างทำ</t>
  </si>
  <si>
    <t>บัญชีทรัพย์สิน (ครุภัณฑ์)</t>
  </si>
  <si>
    <t>กรมจังหวัดพังงา</t>
  </si>
  <si>
    <t>ประจำปีงบประมาณ 2552</t>
  </si>
  <si>
    <t>2552 - 1.โครงการผลิตปาล์มน้ำมันจังหวัดพังงา กิจกรรม สร้างศูนย์รวบรวมผลผลิตปาล์มน้ำมัน (ลานเท) 2 ลาน  หน่วยดำเนินการ สนง.เกษตร จ.พังงา</t>
  </si>
  <si>
    <t>ลำดับ</t>
  </si>
  <si>
    <t>วันที่ได้มา</t>
  </si>
  <si>
    <t>รหัสสินทรัพย์ใน</t>
  </si>
  <si>
    <t>ชื่อและรายละเอียดสินทรัพย์</t>
  </si>
  <si>
    <t>จำนวน</t>
  </si>
  <si>
    <t>ราคาต่อหน่วย</t>
  </si>
  <si>
    <t>มูลค่าทรัพย์สิน</t>
  </si>
  <si>
    <t>ราคาตามบัญชี</t>
  </si>
  <si>
    <t>หน่วยงานผู้รับโอน</t>
  </si>
  <si>
    <t>ที่</t>
  </si>
  <si>
    <t>ระบบ GFMIS</t>
  </si>
  <si>
    <t xml:space="preserve"> ณ 30 ก.ย. 65</t>
  </si>
  <si>
    <t>01.03.2020</t>
  </si>
  <si>
    <t>1 เครื่อง</t>
  </si>
  <si>
    <t>2552 - 2.โครงการผลิตปาล์มน้ำมันจังหวัดพังงา กิจกรรม ส่งเสริมการเลี้ยงสัตว์ในสวนปาล์มน้ำมัน  หน่วยดำเนินการ สนง.ปศุสัตว์ จ.พังงา</t>
  </si>
  <si>
    <t>4 เครื่อง</t>
  </si>
  <si>
    <t>2552 - 3. โครงการพัฒนาเกษตรอินทรีย์ กิจกรรม จัดคลีนิคดินเคลื่อนที่  หน่วยดำเนินการ สนง.เกษตร จ.พังงา</t>
  </si>
  <si>
    <t>10.03.2009</t>
  </si>
  <si>
    <t>รถยนต์ตู้ ยี่ห้อ TOYOTA</t>
  </si>
  <si>
    <t>1 คัน</t>
  </si>
  <si>
    <t>1 ชุด</t>
  </si>
  <si>
    <t>1 ตู้</t>
  </si>
  <si>
    <t>1 ถัง</t>
  </si>
  <si>
    <t>2552 - 4. โครงการสนับสนุนครัวเรือนยากจนที่มีรายได้ต่ำกว่าเกณฑ์ จปฏ.  หน่วยดำเนินการ สนง.พัฒนาชุมชน จ.พังงา</t>
  </si>
  <si>
    <t>27.11.2009</t>
  </si>
  <si>
    <t>เรือไม้ขนาด 1.5*8 ม.</t>
  </si>
  <si>
    <t>2 ลำ</t>
  </si>
  <si>
    <t>เรือไฟเบอร์คลาสขนาด 1.10*4.90 ม.</t>
  </si>
  <si>
    <t>1 ลำ</t>
  </si>
  <si>
    <t>เรือไม้ขนาด 1*5 ม.</t>
  </si>
  <si>
    <t>4 ลำ</t>
  </si>
  <si>
    <t>เครื่องเรือเบนซินไม่น้อยกว่า 389 ซีซี</t>
  </si>
  <si>
    <t>เครื่องเรือเบนซินขนาด 5.5 แรงม้า</t>
  </si>
  <si>
    <t>2 เครื่อง</t>
  </si>
  <si>
    <t>1 หลัง</t>
  </si>
  <si>
    <t>3 ชุด</t>
  </si>
  <si>
    <t>เตาอบแก๊ส 7 หัว มีถาดได้ไม่น้อยกว่า 2 ชั้น</t>
  </si>
  <si>
    <t>22 กระชัง</t>
  </si>
  <si>
    <t>17 เครื่อง</t>
  </si>
  <si>
    <t>2552 - 5.โครงการหอสูงชมทิวทัศน์อ่าวพังงา  หน่วยดำเนินการ สนง.โยธาธิการและผังเมือง จ.พังงา</t>
  </si>
  <si>
    <t xml:space="preserve">คอมพิวเตอร์ HP รุ่น P6182L </t>
  </si>
  <si>
    <t>ประจำปีงบประมาณ 2553</t>
  </si>
  <si>
    <t>2553 - 1.โครงการส่งเสริมการเกษตรตามแนวเศรษฐกิจพอเพียง กิจกรรมศูนย์เรียนรู้การเกษตรตามแนวเศรษฐกิจพอเพียงภูมิปัญญาแห่งแผ่นดินขยายผลสู่ปวงชนชาวไทย หน่วยดำเนินการ   สำนักงานเกษตร จ.พังงา</t>
  </si>
  <si>
    <t>2 ชุด</t>
  </si>
  <si>
    <t>23.06.2010</t>
  </si>
  <si>
    <t>เครื่องฉายโปรเจคเตอร์</t>
  </si>
  <si>
    <t>3 เครื่อง</t>
  </si>
  <si>
    <t>7 เครื่อง</t>
  </si>
  <si>
    <t>โต๊ะประชุมพร้อมเก้าอี้</t>
  </si>
  <si>
    <t>20 ชุด</t>
  </si>
  <si>
    <t xml:space="preserve">โทรทัศน์สี 33 นิ้ว </t>
  </si>
  <si>
    <t xml:space="preserve">กล้องถ่ายภาพนิ่ง </t>
  </si>
  <si>
    <t>1 ตัว</t>
  </si>
  <si>
    <t xml:space="preserve">เครื่องถ่ายเอกสาร </t>
  </si>
  <si>
    <t>2553 - 2.โครงการส่งเสริมการเกษตรตามแนวเศรษฐกิจพอเพียง กิจกรรมส่งเสริมการเลี้ยงสัตว์ในสวนปาล์มน้ำมัน หน่วยดำเนินการ สำนักงานปศุสัตว์ จ.พังงา</t>
  </si>
  <si>
    <t>2553 - 3.โครงการส่งเสริมการผลิตสินค้าเกษตรที่มีความสำคัญทางเศรษฐกิจของจังหวัด กิจกรรม ส่งเสริมและพัฒนาการผลิตปาล์มน้ำมัน จ.พังงา หน่วยดำเนินการ สำนักงานเกษตร จ.พังงา</t>
  </si>
  <si>
    <t>2553 - 4.โครงการส่งเสริมการผลิตสินค้าเกษตรที่มีความสำคัญทางเศรษฐกิจของจังหวัด กิจกรรม ก่อสร้างลานเทปาล์มน้ำมันสหกรณ์กองทุนสวนยางบ้านบ่อแสน หน่วยดำเนินการ สำนักงานสหกรณ์ จ.พังงา</t>
  </si>
  <si>
    <t>08.12.2010</t>
  </si>
  <si>
    <t>เครื่องชั่งดิจิตอล 50 ตัน</t>
  </si>
  <si>
    <t>2553 - 5.โครงการส่งเสริมการผลิตสินค้าเกษตรที่มีความสำคัญทางเศรษฐกิจของจังหวัด กิจกรรม พัฒนาอาชีพปศุสัตว์ หน่วยดำเนินการ    สำนักงานปศุสัตว์ จ.พังงา</t>
  </si>
  <si>
    <t>11.10.2010</t>
  </si>
  <si>
    <t>ซองบังคับสัตว์ใหญ่</t>
  </si>
  <si>
    <t>ซองบังคับสัตว์เล็ก</t>
  </si>
  <si>
    <t>1 ขุด</t>
  </si>
  <si>
    <t>03.08.2010</t>
  </si>
  <si>
    <t>รถยนต์ตู้โมบาย ยี่ห้อ TOYOTA</t>
  </si>
  <si>
    <t>เครื่องปั่นเลือด(แยกซีรัม)</t>
  </si>
  <si>
    <t>กล้องจุลทรรศน์</t>
  </si>
  <si>
    <t>เครื่องมือผ่าซากสัตว์</t>
  </si>
  <si>
    <t>คอมพิวเตอร์โน๊ตบุค</t>
  </si>
  <si>
    <t>คอมพิวเตอร์ลูกข่าย</t>
  </si>
  <si>
    <t>กล้องดิจิตอล</t>
  </si>
  <si>
    <t>กล้องวีดิโอ</t>
  </si>
  <si>
    <t>2553 - 6.โครงการอาหารปลอดภัยสู่ครัวอันดามัน กิจกรรม การพัฒนาสินค้าปศุสัตว์ปลอดภัยสู่ครัวอันดามัน หน่วยดำเนินการ    สำนักงานปศุสัตว์ จ.พังงา</t>
  </si>
  <si>
    <t>2553 - 7.โครงการเพิ่มประสิทธิภาพการรักษาความปลอดภัยให้แก่นักท่องเที่ยว  หน่วยดำเนินการ    ที่ทำการปกครอง จ.พังงา</t>
  </si>
  <si>
    <t>11.08.2010</t>
  </si>
  <si>
    <t>2553 - 8.โครงการส่งเสริมการผลิตสินค้าเกษตรอินทรีย์  กิจกรรม โรงผลิตปุ๋ยอินทรีย์ชีวภาพอำเภอกะปง  หน่วยดำเนินการ สนง.เกษตร จ.พังงา</t>
  </si>
  <si>
    <t>17.12.2010</t>
  </si>
  <si>
    <t>เครื่องอัดเม็ดปุ๋ย</t>
  </si>
  <si>
    <t>เครื่องผสมปุ๋ย</t>
  </si>
  <si>
    <t>เครื่องตีป่น</t>
  </si>
  <si>
    <t>เครื่องกลับกองปุ๋ย</t>
  </si>
  <si>
    <t>จักรเย็บกระสอบปุ๋ย</t>
  </si>
  <si>
    <t>ถังน้ำไฟเบอร์กลาส</t>
  </si>
  <si>
    <t>ตาชั่งไม่น้อยกว่า 700 กก.</t>
  </si>
  <si>
    <t>2553 - 9.โครงการส่งเสริมการผลิตสินค้าเกษตรอินทรีย์  กิจกรรม สร้างโรงผลิตปุ๋ยอินทรีย์ชีวภาพระดับอำเภอ (อำเภอเมือง)  หน่วยดำเนินการ สนง.เกษตร จ.พังงา</t>
  </si>
  <si>
    <t>30.05.2011</t>
  </si>
  <si>
    <t>เครื่องผสมปุ๋ยและเครื่องอัดเม็ดปุ๋ย</t>
  </si>
  <si>
    <t>ชุดโบว์เวอร์ดูดลมเย็น</t>
  </si>
  <si>
    <t>ถังไซโลพักเม็ดปุ๋ย</t>
  </si>
  <si>
    <t xml:space="preserve">คอมพิวเตอร์ตั้งโต๊ะ </t>
  </si>
  <si>
    <t>2553 - 10.โครงการส่งเสริมการผลิตสินค้าเกษตรอินทรีย์  กิจกรรมโครงการเกษตรอินทรีย์ปุ๋ยอัดเม็ดและเครื่องผสมปุ๋ย  หน่วยดำเนินการ สนง.สหกรณ์ จ.พังงา</t>
  </si>
  <si>
    <t>2553 - 11.โครงการส่งเสริมการผลิตสินค้าเกษตรอินทรีย์  กิจกรรม โรงผลิตปุ๋ยอินทรีย์ชีวภาพอำเภอท้ายเหมือง  หน่วยดำเนินการ สนง.เกษตร จ.พังงา</t>
  </si>
  <si>
    <t>2553 - 12.โครงการเพิ่มประสิทธิภาพการรักษาความปลอดภัยให้กับนักท่องเที่ยว กิจกรรม ติดตั้งกล้องโทรทัศน์วงจรปิดและอุปกรณ์ประจำศูนย์ควบคุมฯ บริเวณแหล่งท่องเที่ยวเขาหลัก หน่วยดำเนินการ ที่ทำการปกครอง อ.ตะกั่วป่า</t>
  </si>
  <si>
    <t>21.04.2010</t>
  </si>
  <si>
    <t>ประจำปีงบประมาณ 2554</t>
  </si>
  <si>
    <t>2554 - 1. โครงการส่งเสริมการท่องเที่ยวเชิงเกษตรโดยชุมชนเป็นผู้บริหารจัดการ กิจกรรมส่งเสริมการท่องเที่ยวเชิงเกษตรโดยชุมชนเป็นผู้บริหารจัดการ หน่วยดำเนินการ สนง.เกษตร จ.พังงา</t>
  </si>
  <si>
    <t>30.09.2011</t>
  </si>
  <si>
    <t>Notebook Fujitsu Lifebook LH531</t>
  </si>
  <si>
    <t>6 เครื่อง</t>
  </si>
  <si>
    <t xml:space="preserve">จักรยาน 18 เกียร์ </t>
  </si>
  <si>
    <t>50 คัน</t>
  </si>
  <si>
    <t>โปรเจคเตอร์ Viewsonic รุ่น PJD6251</t>
  </si>
  <si>
    <t>แอลซีดีทีวี 42" LG รุ่น 42LK450</t>
  </si>
  <si>
    <t xml:space="preserve">กล้องดิจิตอล Canon รุ่น EOS 7D </t>
  </si>
  <si>
    <t>2554 - 2. โครงการส่งเสริมและพัฒนาการแปรรูปถั่วลิสงกลุ่มแม่บ้านเกษตรกรบ้านปลา ต.หล่อยูง อ.ตะกั่วทุ่ง  หน่วยดำเนินการ  สนง.เกษตร จ.พังงา</t>
  </si>
  <si>
    <t>27.09.2011</t>
  </si>
  <si>
    <t>เครื่องคั่วถั่วลิสง</t>
  </si>
  <si>
    <t>ถังแก๊สขนาด 48 กก.พร้อมหัวเร่ง</t>
  </si>
  <si>
    <t>เครื่องซีลปากถุงแบบเท้าเหยียบ ขนาด 24"</t>
  </si>
  <si>
    <t>2554 - 3. โครงการพัฒนาการแปรรูปน้ำตาลชกบ้านบางใต้  หน่วยดำเนินการ สนง.เกษตร จ.พังงา</t>
  </si>
  <si>
    <t>เครื่องซีลปากถุงแบบเท้าเหยียบ</t>
  </si>
  <si>
    <t>เครื่องแพ็คถุงสุญญากาศ 40 ซม.</t>
  </si>
  <si>
    <t>2554 - 4. โครงการเศรษฐกิจพอเพียงเพื่ออาหารกลางวัน  หน่วยดำเนินการ สนง.เกษตร จ.พังงา</t>
  </si>
  <si>
    <t>เครื่องบดและอัดเม็ด-สนง.เกษตร จ.พังงา</t>
  </si>
  <si>
    <t>2554 - 5 โครงการเผยแพร่ประชาสัมพันธ์การบริหารราชการจังหวัดแบบบูรณาการ  หน่วยดำเนินการ วิทยาลัยเทคนิคพังงา</t>
  </si>
  <si>
    <t>21.07.2011</t>
  </si>
  <si>
    <t>ครุภัณฑ์ระบบเสียงสนาม</t>
  </si>
  <si>
    <t>ประจำปีงบประมาณ 2555</t>
  </si>
  <si>
    <t>2555 - 1. โครงการพัฒนาเกษตรกรรมตามแนวเศรษฐกิจพอเพียง กิจกรรม ศูนย์เรียนรู้การเกษตรตามแนวเศรษฐกิจพอเพียงจังหวัดพังงา  หน่วยดำเนินการ สนง.เกษตร จ.พังงา</t>
  </si>
  <si>
    <t>07.06.2012</t>
  </si>
  <si>
    <t>2555 - 2. โครงการพัฒนาองค์ความรู้การจัดการสินค้าเกษตร กิจกรรม ส่งเสริมและพัฒนาศักยภาพวิสาหกิจชุมชน  หน่วยดำเนินการ สนง.เกษตร จ.พังงา</t>
  </si>
  <si>
    <t>31.08.2012</t>
  </si>
  <si>
    <t>ตู้อบแห้งลมร้อน 10 ชั้น 2 ประตู</t>
  </si>
  <si>
    <t>2 ตู้</t>
  </si>
  <si>
    <t>เตาอบไฟฟ้าเล็กขนาด 1 ถาด</t>
  </si>
  <si>
    <t>เครื่องหั่นตะไคร้ ขนาดมอเตอร์ 1 แรงม้า</t>
  </si>
  <si>
    <t>2555 - 3. โครงการพัฒนาการผลิตสินค้าเกษตรปลอดภัย  กิจกรรม พัฒนาสินค้าเกษตร (ข้าวไร่ดอกข่า) สนับสนุนการท่องเที่ยวฝั่งอันดามัน  หน่วยดำเนินการ สนง.เกษตร จ.พังงา</t>
  </si>
  <si>
    <t>06.07.2012</t>
  </si>
  <si>
    <t>เครื่องสีข้าว "ไซไน" รุ่น 5T</t>
  </si>
  <si>
    <t>เครื่องซีลปากถุงพลาสติก</t>
  </si>
  <si>
    <t>2555 - 4. โครงการเพิ่มประสิทธิภาพการรักษาความปลอดภัยและการสื่อสารที่ทันสมัยเพื่อการท่องเที่ยวจังหวัดพังงา  หน่วยดำเนินการ ที่ทำการปกครอง จ.พังงา</t>
  </si>
  <si>
    <t>09.08.2012</t>
  </si>
  <si>
    <t>กล้องโทรทัศน์วงจรปิด CCTV พร้อมอุปกรณ์</t>
  </si>
  <si>
    <t>2555 - 5. โครงการส่งเสริมกระบวนการเรียนรู้ของชุมชนตามแนวคิดปรัชญาเศรษฐกิจพอเพียงและบูรณาการทุนทางสังคมเพื่อชุมชนแข้มแข็งอย่างยั่งยืน  หน่วยดำเนินการ สนง.พัฒนาชุมชน จ.พังงา</t>
  </si>
  <si>
    <t>24.10.2012</t>
  </si>
  <si>
    <t>ตู้กระจกโชว์สินค้าชนิดที่เก็บสต๊อก</t>
  </si>
  <si>
    <t>6 ตู้</t>
  </si>
  <si>
    <t>ชุดเคาน์เตอร์วางสินค้าชนิดโค้ง</t>
  </si>
  <si>
    <t>10 ชุด</t>
  </si>
  <si>
    <t>ชุดโต๊ะสนามโครงเหล็กหุ้มด้วยหวายเทียม</t>
  </si>
  <si>
    <t>6 ชุด</t>
  </si>
  <si>
    <t>เต้นท์สนามชนิดโครงเหล็กและผ้าใบปิด</t>
  </si>
  <si>
    <t>4 ชุด</t>
  </si>
  <si>
    <t>2555 - 6. โครงการจัดซื้อครุภัณฑ์เครื่องเสียงและระบบเผยแพร่พระพุทธศาสนาวัดประชุมโยธี  หน่วยดำเนินการ วิทยาลัยเทคนิค จ.พังงา</t>
  </si>
  <si>
    <t>15.06.2012</t>
  </si>
  <si>
    <t>เครื่องเสียงและระบบเผยแพร่พระพุทธศาสนา</t>
  </si>
  <si>
    <t>2555 - 7. โครงการวางระบบสื่อสารสั่งการและอำนวยการเพื่อป้องกันและบรรเทาสาธารณภัยสึนามิ  หน่วยดำเนินการ ที่ทำการปกครอง อ.ตะกั่วป่า</t>
  </si>
  <si>
    <t>27.11.2012</t>
  </si>
  <si>
    <t>ครุภัณฑ์สื่อสารสั่งการและอำนวยการ</t>
  </si>
  <si>
    <t>2555 - 8. โครงการระบบวีดีทัศน์ทางไกลระหว่างอำเภอและจังหวัด   หน่วยดำเนินการ สำนักงานจังหวัดพังงา</t>
  </si>
  <si>
    <t>28.09.2012</t>
  </si>
  <si>
    <t>ประจำปีงบประมาณ 2557</t>
  </si>
  <si>
    <t>2557 - 1. โครงการส่งเสริมและพัฒนาศักยภาพการท่องเที่ยวเชิงเกษตรและวิถีชีวิตชุมชน กิจกรรม พัฒนาผลิตภัณฑ์ทางการเกษตรเพื่อส่งเสริมการท่องเที่ยว (OTOP) หน่วยดำเนินการ สำนักงานพัฒนาชุมชน จ.พังงา</t>
  </si>
  <si>
    <t>15.09.2014</t>
  </si>
  <si>
    <t>เรือคายัค</t>
  </si>
  <si>
    <t>7 ลำ</t>
  </si>
  <si>
    <t>ประจำปีงบประมาณ 2558</t>
  </si>
  <si>
    <t>2558 - 1.โครงการพัฒนาผลิตภัณฑ์ต่อเนื่องจากยางพาราและปาล์มน้ำมัน หน่วยดำเนินการ สำนักงานสหกรณ์ จ.พังงา</t>
  </si>
  <si>
    <t>28.09.2015</t>
  </si>
  <si>
    <t>เครื่องสับยาง VSI สับยางก้อนถ้วย</t>
  </si>
  <si>
    <t>เครื่องรีดยางหยาบรุ่นผลิตยางเครป</t>
  </si>
  <si>
    <t>เครื่องรีดยางละเอียดรีดยางก้อนถ้วย</t>
  </si>
  <si>
    <t>ประจำปีงบประมาณ 2560</t>
  </si>
  <si>
    <t>2560 - 1.โครงการการแปรรูปหมอนยางพาราเพื่อเพิ่มมูลค่าสินค้าเกษตร  หน่วยดำเนินการ สำนักงานสหกรณ์ จ.พังงา</t>
  </si>
  <si>
    <t>03.07.2017</t>
  </si>
  <si>
    <t>ถังผสมน้ำยาสารเคมี พร้อมอุปกรณ์</t>
  </si>
  <si>
    <t>เครื่องทำโฟมขนาด 100 ลิตร</t>
  </si>
  <si>
    <t>เครื่องทำโฟมขนาด 20 ลิตร</t>
  </si>
  <si>
    <t>เครื่องพิมพ์หมอน</t>
  </si>
  <si>
    <t>ชุดล้าง</t>
  </si>
  <si>
    <t>ตู้อบนึ่งพร้อมอุปกรณ์</t>
  </si>
  <si>
    <t xml:space="preserve">ชุดอบแห้ง </t>
  </si>
  <si>
    <t xml:space="preserve">ถังเก็บน้ำยางขนาด 2,000 ลิตร </t>
  </si>
  <si>
    <t>2560 - 2.โครงการสนับสนุนกลุ่มอาชีพผลิตภัณฑ์จากน้ำยางพาราเพื่อทำสินค้าของที่ระลึกแก่นักท่องเที่ยวของผู้ประกอบการ OTOP หน่วยดำเนินการ  สนง.พัฒนาชุมชน จ.พังงา</t>
  </si>
  <si>
    <t>01.03.2017</t>
  </si>
  <si>
    <t>ปั้มลม</t>
  </si>
  <si>
    <t>27.03.2017</t>
  </si>
  <si>
    <t>ประจำปีงบประมาณ 2561</t>
  </si>
  <si>
    <t>2561 - 1.โครงการอาหารปลอดภัยเพื่อสนับสนุนการท่องเที่ยวจังหวัดพังงา หน่วยดำเนินการ สำนักงานปศุสัตว์ จ.พังงา</t>
  </si>
  <si>
    <t>01.03.2021</t>
  </si>
  <si>
    <t>ประจำปีงบประมาณ 2562</t>
  </si>
  <si>
    <t>2562 - 1. โครงการเพิ่มประสิทธิภาพการใช้พื้นที่การเกษตรให้เกิดประโยชน์สูงสุดในจังหวัดพังงา  หน่วยดำเนินการ สนง.เกษตร จ.พังงา</t>
  </si>
  <si>
    <t>14.05.2019</t>
  </si>
  <si>
    <t>เครื่องซีลสูญญากาศ</t>
  </si>
  <si>
    <t>10 เครื่อง</t>
  </si>
  <si>
    <t>13.06.2019</t>
  </si>
  <si>
    <t>5 เครื่อง</t>
  </si>
  <si>
    <t>13.09.2019</t>
  </si>
  <si>
    <t>เครื่องผสมปุ๋ย ขนาดมอเตอร์ไฟฟ้า 7.5 แรงม้า</t>
  </si>
  <si>
    <t>8 เครื่อง</t>
  </si>
  <si>
    <t>ประจำปีงบประมาณ 2564</t>
  </si>
  <si>
    <t>งบกลาง รายการเงินสำรองจ่ายเพื่อกรณีฉุกเฉินหรือจำเป็น เพื่อดำเนินโครงการพัฒนาและเสริมสร้างความเข้มแข็งของเศรษฐกิจฐานรากของจังหวัดพังงา</t>
  </si>
  <si>
    <t>2564 - 1. โครงการเพิ่มประสิทธิภาพการผลิตไม้ผลปลอดภัย  หน่วยดำเนินการ สนง.เกษตร จ.พังงา</t>
  </si>
  <si>
    <t>ครุภัณฑ์ต่ำกว่าเกณฑ์</t>
  </si>
  <si>
    <t>ถังบรรจุภัณฑ์ ขนาด 1,000 ลิตร จำนวน 5 ถัง</t>
  </si>
  <si>
    <t>5 ถัง</t>
  </si>
  <si>
    <t>บัญชีสินทรัพย์ (ที่ดินและสิ่งก่อสร้าง)</t>
  </si>
  <si>
    <t>2552-1 โครงการผลิดปาล์มน้ำมันจังหวัดพังงา กิจกรรมสร้างศูนย์รวบรวมผลผลิตปาล์มน้ำมัน (ลานเท) 2 ลาน    หน่วยดำเนินการ สำนักงานเกษตร จ.พังงา</t>
  </si>
  <si>
    <t>สท.หลัก</t>
  </si>
  <si>
    <t>สท.ย่อย</t>
  </si>
  <si>
    <t xml:space="preserve"> ณ 30 ก.ย.65</t>
  </si>
  <si>
    <t>อาคารสำนักงานลานเทปาล์มน้ำมันพร้อมอุปกรณ์ อ.เมือง,อ.ตะกั่วป่า</t>
  </si>
  <si>
    <t>2552-2 โครงการผลิดปาล์มน้ำมันจังหวัดพังงา กิจกรรมแปลงเพาะกล้าปาล์มน้ำมันพันธุ์ดี 1 แปลง หน่วยดำเนินการ สำนักงานสหกรณ์ จ.พังงา</t>
  </si>
  <si>
    <t>โรงเพาะชำกล้าปาล์ม</t>
  </si>
  <si>
    <t>2552-3 โครงการผลิดปาล์มน้ำมันจังหวัดพังงา กิจกรรมขยายพื้นที่ปลูกปาล์มน้ำมันในเขตชลประทาน 1000 ไร่ หน่วยดำเนินการ โครงการชลประทานจังหวัดพังงา</t>
  </si>
  <si>
    <t>ก่อสร้างระบบส่งน้ำโดยระบบท่อ</t>
  </si>
  <si>
    <t>2552-4 โครงการโครงการเพิ่มประสิทธิภาพการผลิตยางพารา กิจกรรมพัฒนาวิสาหกิจชุมชนยางพารา  หน่วยดำเนินการ  สำนักงานเกษตร จ.พังงา</t>
  </si>
  <si>
    <t>อาคารศูนย์รวบรวมน้ำยางสด</t>
  </si>
  <si>
    <t>2552-5 โครงการสร้างโรงเก็บเรือยนต์เร็วตรวจการ  หน่วยดำเนินการ ที่ทำการปกครอง อ.คุระบุรี</t>
  </si>
  <si>
    <t>2552-6 โครงการอนุรักษ์และพัฒนาแหล่งท่องเที่ยวทางวัฒนธรรมตามเส้นทางแม่น้ำตะกั่วป่า กิจกรรมอนุรักษ์และพัฒนาแหล่งโบราณคดีทุ่งตึก ต.เกาะคอเขา หน่วยดำเนินการ สนง.วัฒนธรรม จ.พังงา</t>
  </si>
  <si>
    <t>2552-8 โครงการการรักษาทรัพยากรธรรมชาติและสิ่งแวดล้อม  หน่วยดำเนินการ สำนักงาน โยธาธิการและผังเมือง จ.พังงา</t>
  </si>
  <si>
    <t>กำแพงกันดินริมครองปิ</t>
  </si>
  <si>
    <t>2552-9 โครงการก่อสร้างอาคารบังคับน้ำฝายกั้นคลองพังงา หน่วยดำเนินการ สำนักงานโยธาธิการและผังเมือง จ.พังงา</t>
  </si>
  <si>
    <t>2552-10 โครงการ ก่อสร้างระบบท่อส่งน้ำประปาฝายคลองรมณีย์ หน่วยดำเนินการ ที่ทำการปกครอง จ.พังงา</t>
  </si>
  <si>
    <t>ระบบส่งน้ำประปาฝายคลองรมณีย์</t>
  </si>
  <si>
    <t>2553 - 1.โครงการส่งเสริมการผลิตสินค้าเกษตรอินทรีย์  กิจกรรม โรงผลิตปุ๋ยอินทรีย์ชีวภาพอำเภอกะปง  หน่วยดำเนินการ สนง.เกษตร จ.พังงา</t>
  </si>
  <si>
    <t>โรงผลิตปุ๋ยอินทรีย์ชีวภาพ อ.กะปง</t>
  </si>
  <si>
    <t>2553-2  โครงการส่งเสริมการผลิตสินค้าเกษตรอินทรีย์  กิจกรรม โรงผลิตปุ๋ยอินทรีย์ชีวภาพอำเภอเมือง  หน่วยดำเนินการ สนง.เกษตร จ.พังงา</t>
  </si>
  <si>
    <t>2553-3  โครงการส่งเสริมการผลิตสินค้าเกษตรอินทรีย์  กิจกรรม โรงผลิตปุ๋ยอินทรีย์ชีวภาพอำเภอท้ายเหมือง  หน่วยดำเนินการ สนง.เกษตร จ.พังงา</t>
  </si>
  <si>
    <t>โรงผลิตปุ๋ยและโกดังเก็บปุ๋ยอินทรีย์ชีวภาพ</t>
  </si>
  <si>
    <t>2553 - 4.โครงการส่งเสริมการผลิตสินค้าเกษตรอินทรีย์  กิจกรรม โครงการเกษตรอินทรีย์ปุ๋ยอัดเม็ดและเครื่องผสมปุ๋ย  หน่วยดำเนินการ สนง.สหกรณ์ จ.พังงา</t>
  </si>
  <si>
    <t>อาคารโรงปุ๋ยอินทรีย์อัดเม็ด อ.ตะกั่วป่า</t>
  </si>
  <si>
    <t>ไทยเข็มแข็ง 2553 -1 โครงการส่งเสริมและพัฒนาแหล่งท่องเที่ยวและกิจกรรมการท่องเที่ยวที่หลากหลาย หน่วยดำเนินการ ที่ทำการปกครองอำเภอ</t>
  </si>
  <si>
    <t>ปรับภูมิทัศน์น้ำตกวัดเขา- อ.ตะกั่วทุ่ง</t>
  </si>
  <si>
    <t>ปรับภูมิทัศน์คลองสังเหม่- อ.ตะกั่วป่า</t>
  </si>
  <si>
    <t>ปรับปรุงภูมิทัศน์บ่อน้ำร้อนรมณีย์- อ.กะปง</t>
  </si>
  <si>
    <t>ปรับภูมิทัศน์จุดชมวิวบ้านท่าเขา- อ.เกาะยาว</t>
  </si>
  <si>
    <t>ไทยเข็มแข็ง 2553-2  โครงการส่งเสริมการผลิตสินค้าเกษตรที่มีความสำคัญทางเศรษฐกิจของจังหวัด กิจกรรม  ส่งเสริมและพัฒนาการผลิตยางพารา หน่วยดำเนินการ สนง.เกษตร จ.พังงา</t>
  </si>
  <si>
    <t>ไทยเข็มแข็ง 2553- 3 โครงการส่งเสริมการผลิตสินค้าเกษตรที่มีความสำคัญทางเศรษฐกิจของจังหวัด กิจกรรม ก่อสร้างลานเทปาล์มน้ำมันสหกรณ์กองทุนสวนยางบ้านบ่อแสน หน่วยดำเนินการ สนง.สหกรณ์ จ.พังงา</t>
  </si>
  <si>
    <t>ไทยเข็มแข็ง 2553 - 4 โครงการส่งเสริมการผลิตสินค้าเกษตรที่มีความสำคัญทางเศรษฐกิจของจังหวัด กิจกรรม สร้างศูนย์รวบรวมผลผลิตปาล์มน้ำมัน (ลานเท) อ.คุระบุรี หน่วยดำเนินการ สนง.เกษตร จ.พังงา</t>
  </si>
  <si>
    <t>ไทยเข็มแข็ง 2553 - 5 โครงการส่งเสริมการผลิตสินค้าเกษตรที่มีความสำคัญทางเศรษฐกิจของจังหวัด กิจกรรม สร้างลานคอนกรีตและที่ทำการกลุ่มเพื่อรวบรวมผลผลิตยางพารากลุ่มวิสาหกิจชุมชนกองทุนสงเคราะห์สวนยาง อ.กะปง หน่วยดำเนินการ สนง.เกษตร จ.พังงา</t>
  </si>
  <si>
    <t>ลานเทคอนกรีตและที่ทำการกลุ่ม อ.กะปง</t>
  </si>
  <si>
    <t>ไทยเข็มแข็ง 2553 - 6 โครงการส่งเสริมการผลิตสินค้าเกษตรที่มีความสำคัญทางเศรษฐกิจของจังหวัด กิจกรรม ต่อเติมลานเทวิสาหกิจชุมชนปาล์มน้ำมัน อ.กะปง หน่วยดำเนินการ สนง.เกษตร จ.พังงา</t>
  </si>
  <si>
    <t>ต่อเติมลานเทปาล์มน้ำมัน ต.ท่านา อ.กะปง</t>
  </si>
  <si>
    <t>ไทยเข็มแข็ง 2553 -7 โครงการส่งเสริมการเกษตรตามแนวเศรษฐกิจพอเพียง กิจกรรมศูนย์การเรียนรู้การเกษตรตามแนวเศรษฐกิจพอเพียงภูมิปัญญาแห่งแผ่นดินขยายผลสู่ปวงชนขาวไทย  จังหวัดพังงา  หน่วยดำเนินการ สนง.เกษตร จ.พังงา</t>
  </si>
  <si>
    <t>เรือนเพาะชำกล้าไม้</t>
  </si>
  <si>
    <t>รั้วคอนกรีตและประตูสแตนเลสบริเวณศูนย์เรียนรู้</t>
  </si>
  <si>
    <t>ระบบส่งน้ำเพื่อการเกษตร</t>
  </si>
  <si>
    <t>ไทยเข็มแข็ง 2553 - 8  โครงการส่งเสริมการเกษตรตามแนวเศรษฐกิจพอเพียง กิจกรรมก่อสร้างอาคารฝึกอบรมเกษตรกรศูนย์เครือข่ายปราชญ์ชาวบ้านและสำนักงานวิสาหกิจชุมชน หน่วยดำเนินการ สนง.เกษตรและสหกรณ์ จ.พังงา</t>
  </si>
  <si>
    <t>อาคารฝึกอบรมเกษตรกร</t>
  </si>
  <si>
    <t>ไทยเข็มแข็ง 2553 - 9  โครงการส่งเสริมการเกษตรตามแนวเศรษฐกิจพอเพียง กิจกรรมส่งเสริมอาชีพตามแนวเศรษฐกิจพอเพียงไร่นาสวนผสมตำบลเหมาะ หน่วยดำเนินการ สนง.เกษตร จ.พังงา</t>
  </si>
  <si>
    <t>ไทยเข็มแข็ง 2553 - 10  โครงการก่อสร้างเตาเผาขยะติดเชื้อพร้อมโรงเรือน หน่วยดำเนินการ สนง.สาธารณสุข จ.พังงา</t>
  </si>
  <si>
    <t>เตาเผาขยะ รพ.ท้ายเหมือง</t>
  </si>
  <si>
    <t>เตาเผาขยะ รพ.บางไทร</t>
  </si>
  <si>
    <t>2554-1 โครงการก่อสร้างและปรับปรุงภูมิทัศน์อนุสรณ์สถานเรือ ต.813  หน่วยดำเนินการ  สำนักงานโยธาธิการและผังเมือง จ.พังงา</t>
  </si>
  <si>
    <t>2554-2 โครงการพัฒนาแหล่งท่องเที่ยวและสิ่งอำนวยความสะดวกในแหล่งท่องเที่ยวให้ได้มาตรฐานและปลอดภัย หน่วยดำเนินการ ที่ทำการปกครองอำเภอ</t>
  </si>
  <si>
    <t>ท่าเทียบเรือ โป๊ะและศูนย์บริการนักท่องเที่ยว-อ.ทับปุด</t>
  </si>
  <si>
    <t>2554 - 3 โครงการสนับสนุนกิจกรรมเพื่อกระตุ้นตลาดการท่องเที่ยว หน่วยดำเนินการ ที่ทำการปกครอง อ.กะปง</t>
  </si>
  <si>
    <t>ศาลาอเนกประสงค์และห้องน้ำแหล่งท่องเที่ยว ภูตาจอ</t>
  </si>
  <si>
    <t>2554-4 โครงการร้านค้าชุมชน หน่วยดำเนินการ ที่ทำการปกครอง อ.ตะกั่วทุ่ง</t>
  </si>
  <si>
    <t>2554-5 โครงการพัฒนาศักยภาพการบริหารจัดการและยกระดับคุณภาพผลิตภัณฑ์ OTOP  หน่วยดำเนินการ สำนักงานพัฒนาชุมชน จ.พังงา</t>
  </si>
  <si>
    <t>ซุ้มจำหน่ายสินค้าโอท็อป</t>
  </si>
  <si>
    <t>2554-6 โครงการส่งเสริมอาชีพการเกษตรตามแนวเศรษฐกิจพอเพียง กิจกรรมสนับสนุนอาคารสถานที่รวบรวมจำหน่ายผลผลิตและผลิตภัณฑ์ด้านการเกษตรตามแนวเศรษฐกิจพอเพียง  หน่วยดำเนินการ สำนักงานเกษตร จ.พังงา</t>
  </si>
  <si>
    <t>2554-7 โครงการส่งเสริมฟื้นฟูและอนุรักษ์ประเพณีวัฒนธรรมท้องถิ่น (โครงการฟื้นฟูวิถีชีวิตชาวเล) กิจกรรม ปรับปรุงศูนย์วัฒนธรรมและจัดนิทรรศการชาวเล ต.ท้ายเหมือง หน่วยดำเนินการ สำนักงานวัฒนธรรม จ.พังงา</t>
  </si>
  <si>
    <t>เขื่อนหินทิ้งป้องกันตลิ่งริมคลองพังงา ระยะ 1</t>
  </si>
  <si>
    <t>เขื่อนหินทิ้งป้องกันตลิ่งริมคลองพังงา ระยะที่ 2</t>
  </si>
  <si>
    <t>เขื่อนหินทิ้งป้องกันตลิ่งริมคลองปากหรา</t>
  </si>
  <si>
    <t>2555-1 โครงการพัฒนาเกษตรกรรมตามแนวเศรษฐกิจพอเพียง กิจกรรมศูนย์เรียนรู้การเกษตรตามแนวเศรษฐกิจพอเพียงจังหวัดพังงา  หน่วยดำเนินการ สนง.เกษตร จ.พังงา</t>
  </si>
  <si>
    <t>2555-2 โครงการพัฒนาเกษตรกรรมตามแนวเศรษฐกิจพอเพียง กิจกรรมสหกรณ์นักเรียนในโรงเรียนตามพระราชดำริสมเด็จพระเทพรัตนราชสุดาฯ สยามบรมราชกุมารี  หน่วยดำเนินการ สนง.สหกรณ์ จ.พังงา</t>
  </si>
  <si>
    <t>อาคารกิจกรรมร้านค้าสหกรณ์ รร.คุระบุรีชัยพัฒน์</t>
  </si>
  <si>
    <t>2555-3 โครงการปรับปรุงระบบแสงสว่างในแหล่งท่องเที่ยวสำคัญ  หน่วยดำเนินการ สนง.โยธาธิการและผังเมือง จ.พังงา</t>
  </si>
  <si>
    <t>2555-4 โครงการก่อสร้างประตูเมืองพังงา 1 แห่ง  หน่วยดำเนินการ สนง.โยธาธิการและผังเมือง จ.พังงา</t>
  </si>
  <si>
    <t>ประตูเมืองพังงา</t>
  </si>
  <si>
    <t>2555-5 โครงการพัฒนาขีดความสามารถในการแปรรูปผลผลิตทางการเกษตร กิจกรรม ก่อสร้างเขาตะปูและปรับปรุงภูมิทัศน์วังหม้อแกง หน่วยดำเนินการ สนง.เกษตร จ.พังงา</t>
  </si>
  <si>
    <t>เขาตะปูจำลอง</t>
  </si>
  <si>
    <t>2555-6 โครงการพัฒนาแหล่งท่องเที่ยวหลักในพื้นที่จังหวัดพังงา  หน่วยดำเนินการ ที่ทำการปกครอง จ.พังงา</t>
  </si>
  <si>
    <t>ปรับปรุงภูมิทัศน์เส้นทางแหล่งท่องเที่ยว ต.เกาะคอเขา</t>
  </si>
  <si>
    <t>ปรับปรุงภูมิทัศน์เส้นทางแหล่งท่องเที่ยว ม.9 ต.คุระ อ.คุระบุรี</t>
  </si>
  <si>
    <t>2555-7 โครงการพัฒนาแหล่งท่องเที่ยวหลักในพื้นที่จังหวัดพังงา  หน่วยดำเนินการ สนง.บำรุงทางพังงา (แขวงทางหลวงพังงา)</t>
  </si>
  <si>
    <t>ปรับปรุงภูมิทัศน์ศาลเจ้าแม่นางหงส์</t>
  </si>
  <si>
    <t>นิทรรศการถาวรพิพิธภัณฑ์ท้องถิ่นจ.พังงา</t>
  </si>
  <si>
    <t>2555-10 โครงการปรับปรุงระบบแสงสว่างในแหล่งท่องเที่ยวอ่าวพังงา  หน่วยดำเนินการ สำนักงานจังหวัดพังงา</t>
  </si>
  <si>
    <t>2555-11 โครงการก่อสร้างติดตั้งเซนเซอร์ตรวจวัดแผ่นดินไหว ภายในสถานีอุตุนิยมวิทยาจังหวัดพังงา หน่วยดำเนินการ สถานีอุตุนิยมวิทยาจังหวัดพังงา</t>
  </si>
  <si>
    <t>อาคารติดตั้งเซนเซอร์ตรวจวัดแผ่นดินไหว</t>
  </si>
  <si>
    <t>เสาไฟฟ้าแสงสว่างสูง 25 ม.</t>
  </si>
  <si>
    <t>ปรับปรุงภูมิทัศน์แหล่งท่องเที่ยวบ้านสามช่อง</t>
  </si>
  <si>
    <t>พัฒนาภูมิทัศน์พิพิธภัณฑ์กลางแจ้งเรือเกยตื้นฯ</t>
  </si>
  <si>
    <t>ป้ายจราจรและป้ายแนะนำสถานที่ท่องเที่ยว</t>
  </si>
  <si>
    <t>ขยายเขตระบบประปาโคกกลอยระยะที่ 1</t>
  </si>
  <si>
    <t>ระบบประปาโคกกลอยระยะที่ 2</t>
  </si>
  <si>
    <t>ประจำปีงบประมาณ 2556</t>
  </si>
  <si>
    <t>2556-1 โครงการพัฒนาแหล่งท่องเที่ยวจังหวัดพังงา  หน่วยดำเนินการ ที่ทำการปกครองอำเภอ</t>
  </si>
  <si>
    <t>ปรับปรุงภูมิทัศน์แหล่งท่องเที่ยวหานป่าสะตอ-อ.ตะกั่วทุ่ง</t>
  </si>
  <si>
    <t>ปรับปรุงภูมิทัศน์แหล่งท่องเที่ยวน้ำตกวัดเขา-อ.ตะกั่วทุ่ง</t>
  </si>
  <si>
    <t>2556-2 โครงการติดตั้งแสงสว่างในแหล่งท่องเที่ยวและชุมชนเมือง  หน่วยดำเนินการ สำนักงานโยธาธิการและผังเมือง จ.พังงา</t>
  </si>
  <si>
    <t xml:space="preserve">เสาไฟสูงแสงสว่าง 15 ต้น </t>
  </si>
  <si>
    <t>2556-3 พัฒนาศูนย์จำหน่ายสินค้า OTOP ลานดนตรีและวัฒนธรรม จ.พังงา  หน่วยดำเนินการ ที่ทำการปกครอง อ.ตะกั่วทุ่ง</t>
  </si>
  <si>
    <t>2556-4 พัฒนาแหล่งน้ำหานบัว ตำบลโคกกลอย เพื่อการท่องเที่ยวเชิงนิเวศ  หน่วยดำเนินการ ที่ทำการปกครอง อ.ตะกั่วทุ่ง</t>
  </si>
  <si>
    <t>2556-5 โครงการปรับปรุงท่าเทียบเรือบ้านท่าด่าน (ลงอ่าวพังงา)  หน่วยดำเนินการ  สำนักงานโยธาธิการและผังเมือง จ.พังงา</t>
  </si>
  <si>
    <t>ปรับปรุงท่าเทียบเรือบ้านท่าด่าน</t>
  </si>
  <si>
    <t>2556-6 โครงการพังงาน่าอยู่คู่วิถีชีวิตวัฒนธรรมสร้างสรรค์จริยธรรมและเศรษฐกิจประชาชน กิจกรรมพัฒนาแหล่งเรียนรู้ประวัติศาสตร์โบราณคดีและวิถีชีวิตชาวพังงา หน่วยดำเนินการ สนง.วัฒนธรรม จ.พังงา</t>
  </si>
  <si>
    <t>นิทรรศการถาวรพิพิธภัณฑ์ท้องถิ่น จ.พังงา</t>
  </si>
  <si>
    <t>2556-7 โครงการพัฒนาแหล่งท่องเที่ยวหนองน้ำค้างคาว  หน่วยดำเนินการ ที่ทำการปกครอง อ.กะปง</t>
  </si>
  <si>
    <t>2556-8 โครงการปรับปรุงภูมิทัศน์และถนนขึ้นจุดชมวิวเขานางหงส์  หน่วยดำเนินการ ที่ทำการปกครอง อ.ทับปุด</t>
  </si>
  <si>
    <t>2556-9 โครงการก่อสร้างเขื่อนป้องกันตลิ่งริมคลองพังงา (บริเวณศูนย์ราชการจังหวัดพังงา) หน่วยดำเนินการ สำนักงานจังหวัดพังงา</t>
  </si>
  <si>
    <t>2556-10 โครงการบริหารจัดการตลาดน้ำเค็มวังหม้อแกงเมืองพังงา หน่วยดำเนินการ สำนักงานจังหวัดพังงา</t>
  </si>
  <si>
    <t>ทางเท้าและคูระบายน้ำตลาดน้ำเค็มวังหม้อแกง</t>
  </si>
  <si>
    <t>2556-11 โครงการจัดทำป้ายบอกทาง หน่วยดำเนินการ สนง.บำรุงทางพังงา (แขวงทางหลวงพังงา)</t>
  </si>
  <si>
    <t xml:space="preserve">ป้ายแนะนำสถานที่ท่องเที่ยว </t>
  </si>
  <si>
    <t>2556-12 โครงการติดตั้งไฟฟ้าเสาสูง เพิ่มเติม (6 ต้น)  หน่วยดำเนินการ สนง.โยธาธิการและผังเมือง จ.พังงา</t>
  </si>
  <si>
    <t xml:space="preserve">เสาไฟสูงแสงสว่าง 6 ต้น </t>
  </si>
  <si>
    <t>2556-13 โครงการปรับปรุงและพัฒนาแหล่งท่องเที่ยวบ้านท่าด่าน  หน่วยดำเนินการ สนง.โยธาธิการและผังเมือง จ.พังงา</t>
  </si>
  <si>
    <t>ปรับปรุงภูมิทัศน์แหล่งท่องเที่ยวบ้านท่าด่าน</t>
  </si>
  <si>
    <t>2556-14 โครงการปรับปรุงภูมิทัศน์แหล่งท่องเที่ยวหาดบางสักอำเภอตะกั่วป่า  หน่วยดำเนินการ สนง.โยธาธิการและผังเมือง จ.พังงา</t>
  </si>
  <si>
    <t>ปรับปรุงภูมิทัศน์แหล่งท่องเที่ยวหาดบางสัก อ.ตะกั่วป่า</t>
  </si>
  <si>
    <t>2556-15 โครงการก่อสร้างศูนย์แสดงและจำหน่ายอาหารทะเล หน่วยดำเนินการ ที่ทำการปกครอง อ.ตะกั่วทุ่ง</t>
  </si>
  <si>
    <t>2556-16 โครงการปรับปรุงทางระบายน้ำแหล่งท่องเที่ยวเรือ ต.813   หน่วยดำเนินการ ที่ทำการปกครอง อ.ตะกั่วป่า</t>
  </si>
  <si>
    <t>ปรับปรุงทางระบายน้ำแหล่งท่องเที่ยวเรือ ต.813</t>
  </si>
  <si>
    <t>2557 -1 โครงการประชาสัมพันธ์การท่องเที่ยวจังหวัดพังงา กิจกรรม ติดตั้งป้ายบอกทางไปแหล่งท่องเที่ยวโดยชุมชน หน่วยดำเนินการ แขวงการทางภูเก็ต</t>
  </si>
  <si>
    <t>ป้ายประชาสัมพันธ์ OVERHEAD SIGN</t>
  </si>
  <si>
    <t>2557-2 โครงการประชาสัมพันธ์การท่องเที่ยวจังหวัดพังงา  กิจกรรม ติดตั้งป้ายประชาสัมพันธ์แหล่งท่องเที่ยว OVERHEAD SIGN หน่วยดำเนินการ สำนักงานบำรุงทางพังงา (แขวงทางหลวงพังงา)</t>
  </si>
  <si>
    <t>2557-3  โครงการพัฒนาแหล่งท่องเที่ยวจังหวัดพังงา  หน่วยดำเนินการ ที่ทำการปกครอง อำเภอ</t>
  </si>
  <si>
    <t xml:space="preserve"> ปรับปรุงภูมิทัศน์หนองน้ำค้างคาว-อ.กะปง</t>
  </si>
  <si>
    <t>อาคารศูนย์บริการนักท่องเที่ยวน้ำพุร้อนรมณีย์ - อ.กะปง</t>
  </si>
  <si>
    <t>อาคารบริการนักท่องเที่ยวหาดท้ายเหมือง- อ.ท้ายเหมือง</t>
  </si>
  <si>
    <t>ปรับปรุงภูมิทัศน์แหล่งท่องเที่ยวเขานางหงส์-อ.ทับปุด</t>
  </si>
  <si>
    <t>2558-1 โครงการพัฒนาแหล่งท่องเที่ยวเชิงนิเวศจังหวัดพังงาสู่สากล  หน่วยดำเนินการ ที่ทำการปกครองอำเภอ</t>
  </si>
  <si>
    <t>2558-2 โครงการพัฒนาแหล่งท่องเที่ยวเชิงนิเวศจังหวัดพังงาสู่สากล  หน่วยดำเนินการ สำนักงานจังหวัดพังงา</t>
  </si>
  <si>
    <t>สะพานท่าเทียบเรือบ้านสามช่อง</t>
  </si>
  <si>
    <t>2558-3 โครงการสนับสนุนกิจกรรมเพื่อกระตุ้นตลาดด้านการท่องเที่ยวจังหวัดพังงา  กิจกรรม ติดตั้งป้ายประชาสัมพันธ์ประเภทภาพเคลื่อนไหวบนจอภาพไฟฟ้า (LED FULL)  หน่วยดำเนินการ สำนักงานจังหวัดพังงา</t>
  </si>
  <si>
    <t>ป้ายประชาสัมพันธ์ประเภทเคลื่อนไหวบนจอภาพไฟฟ้า</t>
  </si>
  <si>
    <t>2558-4 โครงการปรับปรุงภูมิทัศน์พร้อมก่อสร้างอาคารศูนย์บริการนักท่องเที่ยว แหล่งท่องเที่ยวคลองสังเนห์  หน่วยดำเนินการ ที่ทำการปกครอง อ.ตะกั่วป่า</t>
  </si>
  <si>
    <t>2558-5 โครงการพัฒนาแหล่งท่องเที่ยว  หน่วยดำเนินการ แขวงทางหลวงพังงา</t>
  </si>
  <si>
    <t>เสาไฟฟ้าแสงสว่าง</t>
  </si>
  <si>
    <t>ประจำปีงบประมาณ 2559</t>
  </si>
  <si>
    <t>หลังคาคลุมอัฒจันทร์สนามกีฬากลาง จ.พังงา</t>
  </si>
  <si>
    <t>2560-1  โครงการพัฒนาหมู่บ้าน OTOP เพื่อการท่องเที่ยว   หน่วยดำเนินการ สำนักงานพัฒนาชุมชน จ.พังงา</t>
  </si>
  <si>
    <t>2560 - 2 โครงการก่อสร้างสะพานบ้านท่าเขา หมู่ที่ 4 ตำบลเกาะยาวน้อย อำเภอเกาะยาวน้อย จังหวัดพังงา    หน่วยดำเนินการ ที่ทำการปกครอง อ.เกาะยาว</t>
  </si>
  <si>
    <t>2561-1 โครงการ Phangnga Smart Travel เพื่อยกระดับการอำนวยความสะดวกในการเดินทาง และการท่องเที่ยวในกลุ่มจังหวัดอันดามัน ตามกรอบยุทธศาสตร์ประเทศไทย 4.0 หน่วยดำเนินการ แขวงทางหลวงพังงา</t>
  </si>
  <si>
    <t>ป้ายบอกทางและป้ายบอกแหล่งท่องเที่ยว</t>
  </si>
  <si>
    <t>2562 - 1. งบกลาง โครงการแก้ไขและบรรเทาปัญหาความเดือดร้อนของประชาชนในพื้นที่ อันเนื่องมาจากปัญหาภัยแล้งและอุทกภัยในจังหวัด หน่วยดำเนินการ  ที่ทำการปกครอง อ.เกาะยาว</t>
  </si>
  <si>
    <t>2562 - 2.งบกลาง โครงการแก้ไขและบรรเทาปัญหาความเดือดร้อนของประชาชนในพื้นที่ อันเนื่องมาจากปัญหาภัยแล้งและอุทกภัยในจังหวัด หน่วยดำเนินการ  ที่ทำการปกครอง อ.คุระบุรี</t>
  </si>
  <si>
    <t>2562 - 3.งบกลาง โครงการแก้ไขและบรรเทาปัญหาความเดือดร้อนของประชาชนในพื้นที่ อันเนื่องมาจากปัญหาภัยแล้งและอุทกภัยในจังหวัด หน่วยดำเนินการ  ที่ทำการปกครอง อ.ตะกั่วทุ่ง</t>
  </si>
  <si>
    <t>2562 - 4  โครงการก่อสร้างถนน คอนกรีตเสริมเหล็ก สายการท่องเที่ยวชุมชนสายต้นยาง-แหลมแบก หมู่ที่ 5 ตำบลเกาะยาวน้อยเพื่อส่งเสริมการท่องเที่ยวอำเภอเกาะยาว  หน่วยดำเนินการ ที่ทำการปกครอง อ.เกาะยาว</t>
  </si>
  <si>
    <t>2562 - 5  โครงการพัฒนาแหล่งท่องเที่ยววัดราษฎร์อุปภัมภ์เพื่อการท่องเที่ยว หน่วยดำเนินการ ที่ทำการปกครอง อ.ทับปุด</t>
  </si>
  <si>
    <t>2562 - 6  โครงการพัฒนาแหล่งท่องเที่ยวอ่างเก็บน้ำบางปุย หน่วยดำเนินการ ที่ทำการปกครอง อ.ทับปุด</t>
  </si>
  <si>
    <t>ประจำปีงบประมาณ 2563</t>
  </si>
  <si>
    <t>2563 - 1.  โครงการทุ่นท่าเทียบเรือลอยน้ำจังหวัดพังงา  หน่วยดำเนินการ สนง.โยธาธิการและผังเมือง จ.พังงา</t>
  </si>
  <si>
    <t>ทุ่นท่าเทียบเรือลอยน้ำจังหวัดพังงา ม.5 ต.กระโสม</t>
  </si>
  <si>
    <t>ระบบอบแห้งพลังงานแสงอาทิตย์ บ้านท่าปากแหว่ง</t>
  </si>
  <si>
    <t>ระบบอบแห้งพลังงานแสงอาทิตย์ ม.7 ต.เกาะยาวน้อย</t>
  </si>
  <si>
    <t>ปี 2565</t>
  </si>
  <si>
    <t>ประจำปีงบประมาณ 2565</t>
  </si>
  <si>
    <t>100000000520-0</t>
  </si>
  <si>
    <t>100000000520-1</t>
  </si>
  <si>
    <t>100000000667-0</t>
  </si>
  <si>
    <t>100000000667-1</t>
  </si>
  <si>
    <t>รวม</t>
  </si>
  <si>
    <t>100000000673-0</t>
  </si>
  <si>
    <t>100000000673-1</t>
  </si>
  <si>
    <t>100000000684-0</t>
  </si>
  <si>
    <t>100000000684-1</t>
  </si>
  <si>
    <t>100000000681-0</t>
  </si>
  <si>
    <t>100000000681-1</t>
  </si>
  <si>
    <t>100000000665-0</t>
  </si>
  <si>
    <t>100000000665-1</t>
  </si>
  <si>
    <t>100000000661-0</t>
  </si>
  <si>
    <t>100000000661-1</t>
  </si>
  <si>
    <t>100000000646-0</t>
  </si>
  <si>
    <t>100000000646-1</t>
  </si>
  <si>
    <t>100000000680-0</t>
  </si>
  <si>
    <t>100000000680-1</t>
  </si>
  <si>
    <t>100000000708-0</t>
  </si>
  <si>
    <t>100000000708-1</t>
  </si>
  <si>
    <t>100000000651-0</t>
  </si>
  <si>
    <t>100000000651-1</t>
  </si>
  <si>
    <t>100000000641-0</t>
  </si>
  <si>
    <t>100000000641-1</t>
  </si>
  <si>
    <t>100000000640-0</t>
  </si>
  <si>
    <t>100000000640-1</t>
  </si>
  <si>
    <t>100000000452-0</t>
  </si>
  <si>
    <t>100000000452-1</t>
  </si>
  <si>
    <t>100000000677-0</t>
  </si>
  <si>
    <t>100000000677-1</t>
  </si>
  <si>
    <t>100000000678-0</t>
  </si>
  <si>
    <t>100000000678-1</t>
  </si>
  <si>
    <t>100000000674-0</t>
  </si>
  <si>
    <t>100000000674-1</t>
  </si>
  <si>
    <t>100000000639-0</t>
  </si>
  <si>
    <t>100000000639-1</t>
  </si>
  <si>
    <t>100000000676-0</t>
  </si>
  <si>
    <t>100000000676-1</t>
  </si>
  <si>
    <t>100000000675-0</t>
  </si>
  <si>
    <t>100000000675-1</t>
  </si>
  <si>
    <t>100000000521-0</t>
  </si>
  <si>
    <t>100000000521-1</t>
  </si>
  <si>
    <t>100000000670-0</t>
  </si>
  <si>
    <t>100000000670-1</t>
  </si>
  <si>
    <t>100000000642-0</t>
  </si>
  <si>
    <t>100000000642-1</t>
  </si>
  <si>
    <t>100000000660-0</t>
  </si>
  <si>
    <t>100000000660-1</t>
  </si>
  <si>
    <t>100000000664-0</t>
  </si>
  <si>
    <t>100000000664-1</t>
  </si>
  <si>
    <t>2565 - 1. โครงการทุ่นท่าเทียบเรือลอยน้ำจังหวัดพังงา ระยะ 3  หน่วยดำเนินการ สนง.โยธาธิการและผังเมือง จ.พังงา</t>
  </si>
  <si>
    <t>100000000663-0</t>
  </si>
  <si>
    <t>100000000663-1</t>
  </si>
  <si>
    <t>100000000690-0</t>
  </si>
  <si>
    <t>100000000690-1</t>
  </si>
  <si>
    <t>นิทรรศการถาวรพิพิธภัณฑ์ฯ อาคาร ศ.หลังเก่า</t>
  </si>
  <si>
    <t>งบจังหวัด 65</t>
  </si>
  <si>
    <t>2564 - 1. โครงการทุ่นท่าเทียบเรือลอยน้ำจังหวัดพังงา (ระยะเร่งด่วน)  หน่วยดำเนินการ สำนักงานโยธาธิการและผังเมือง จ.พังงา</t>
  </si>
  <si>
    <t>งบกลุ่ม</t>
  </si>
  <si>
    <t>งบกลุ่ม 65</t>
  </si>
  <si>
    <t>ณ วันที่ 30 ก.ย.65</t>
  </si>
  <si>
    <t>แก้ชื่อ</t>
  </si>
  <si>
    <t>ปากหรา</t>
  </si>
  <si>
    <t>100000000701-0</t>
  </si>
  <si>
    <t>100000000701-1</t>
  </si>
  <si>
    <t>100000000700-0</t>
  </si>
  <si>
    <t>100000000700-1</t>
  </si>
  <si>
    <t>100000000706-0</t>
  </si>
  <si>
    <t>100000000706-1</t>
  </si>
  <si>
    <t>100000000704-0</t>
  </si>
  <si>
    <t>100000000704-1</t>
  </si>
  <si>
    <t>100000000705-0</t>
  </si>
  <si>
    <t>100000000705-1</t>
  </si>
  <si>
    <t>100000000703-0</t>
  </si>
  <si>
    <t>100000000703-1</t>
  </si>
  <si>
    <t>100000000691-0</t>
  </si>
  <si>
    <t>100000000691-1</t>
  </si>
  <si>
    <t>100000000687-0</t>
  </si>
  <si>
    <t>100000000687-1</t>
  </si>
  <si>
    <t>100000000653-0</t>
  </si>
  <si>
    <t>100000000653-1</t>
  </si>
  <si>
    <t>100000000693-0</t>
  </si>
  <si>
    <t>100000000693-1</t>
  </si>
  <si>
    <t>100000000618</t>
  </si>
  <si>
    <t>100000001697-0</t>
  </si>
  <si>
    <t>100000001697-1</t>
  </si>
  <si>
    <t>บ้านพัก สนจ.</t>
  </si>
  <si>
    <t>สนจ. ไม่โอน</t>
  </si>
  <si>
    <t>สนจ.ไม่โอน</t>
  </si>
  <si>
    <t>ปรับปรุง เป็น คชจ.</t>
  </si>
  <si>
    <t>2565 - 3. โครงการปรับปรุงภูมิทัศน์คลองพังงา หมู่ที่ 3 ตำบลถ้ำน้ำผุด อำเภอเมืองพังงา  หน่วยดำเนินการ สนง.โยธาธิการและผังเมือง จ.พังงา</t>
  </si>
  <si>
    <t>2564 - 2. โครงการระบบประปาหมู่บ้าน (ก่อสร้างหอถังประปาพร้อมขุดเจาะบ่อบาดาล) หน่วยดำเนินการ สำนักงานโยธาธิการและผังเมือง จ.พังงา</t>
  </si>
  <si>
    <t>2555-12 โครงการติดตั้งแสงสว่างในแหล่งท่องเที่ยวและชุมชนเมือง หน่วยดำเนินการ สนง.โยธาธิการและผังเมือง จ.พังงา</t>
  </si>
  <si>
    <t xml:space="preserve"> 2555-13 โครงการปรับปรุงแสงสว่างแหล่งท่องเที่ยวและชุมชนเมือง ระยะที่ 2 หน่วยดำเนินการ สนง.โยธาธิการและผังเมือง จ.พังงา</t>
  </si>
  <si>
    <t>2555-14 พัฒนาแหล่งท่องเที่ยวชุมชนบ้านสามช่อง อ.ตะกั่วทุ่ง  หน่วยดำเนินการ ที่ทำการปกครอง อ.ตะกั่วทุ่ง</t>
  </si>
  <si>
    <t>2555-15 ปรับปรุงและก่อสร้างศูนย์บริการช่วยเหลือนักท่องเที่ยวเกาะไข่นอก หน่วยดำเนินการ ที่ทำการปกครอง อ.เกาะยาว</t>
  </si>
  <si>
    <t>2555-16  โครงการพัฒนาภูมิทัศน์พิพิธภัณฑ์กลางแจ้งเรือเกยตื้นธรณีพิบัติภัยสึนามิ หน่วยดำเนินการ สนง.วัฒนธรรม จ.พังงา</t>
  </si>
  <si>
    <t>2555-17 โครงการติดตั้งป้ายแนะนำสถานที่ท่องเที่ยวจังหวัดพังงา หน่วยดำเนินการ สนง.บำรุงทางพังงา (แขวงทางหลวงพังงา)</t>
  </si>
  <si>
    <t>2555-18 โครงการพัฒนาระบบประปาโคกกลอย ระยะที่ 1 และ ระยะที่ 2   หน่วยดำเนินการ ที่ทำการปกครอง อ.ตะกั่วทุ่ง</t>
  </si>
  <si>
    <t>2561-2 โครงการส่งเสริมการปฏิบัติธรรม สร้างความเข้มแข็งทางจิต  หน่วยดำเนินการ ที่ทำการปกครอง อ.ทับปุด</t>
  </si>
  <si>
    <t>2564 - 1. โครงการทุ่นท่าเทียบเรือลอยน้ำจังหวัดพังงา ม.5 ต.กะโสม อ.ตะกั่วทุ่ง จ.พังงา   หน่วยดำเนินการ สนง.โยธาธิการและผังเมือง จ.พังงา</t>
  </si>
  <si>
    <t>2564 - 2.  โครงการก่อสร้างเขื่อนป้องกันตลิ่งริมคลองพังงา เชื่อมต่อถนนเฉลิมพระเกียรติ หมู่ที่ 3 ตำบลถ้ำน้ำผุด อำเภอเมืองพังงา จังหวัดพังงา  หน่วยดำเนินการ สนง.โยธาธิการและผังเมือง จ.พังงา</t>
  </si>
  <si>
    <t>2564 - 3.  โครงการปรับปรุงสระน้ำสาธารณะนบปริงเพื่อชุมชน และการท่องเที่ยวเชิงสุขภาพ หมู่ที่ 1 ตำบลนบปริง อำเภอเมืองพังงา จังหวัดพังงา  หน่วยดำเนินการ สนง.โยธาธิการและผังเมือง จ.พังงา</t>
  </si>
  <si>
    <t>2559-1 โครงการก่อสร้างสะพานท่าเทียบเรือเพื่อการท่องเที่ยว (บ้านท่าเขา)  หน่วยดำเนินการ ที่ทำการปกครอง อ.เกาะยาว</t>
  </si>
  <si>
    <t>2559-2 โครงการส่งเสริมและพัฒนาเด็กและเยาวชนด้วยการกีฬา  หน่วยดำเนินการ สำนักงานจังหวัดพังงา</t>
  </si>
  <si>
    <t>2563 - 2 งบกลาง รายการเงินสำรองจ่ายเพื่อกรณีฉุกเฉินหรือจำเป็น เพื่อดำเนินโครงการบรรเทาปัญหาภัยแล้งและน้ำท่วมในพื้นที่จังหวัดทั่วประเทศหน่วยดำเนินการ สนง.โยธาธิการและผังเมือง จ.พังงา</t>
  </si>
  <si>
    <t>2555-8 โครงการพังงาน่าอยู่คู่วิถีวัฒนธรรมสร้างจริยธรรมประชาชน  หน่วยดำเนินการ สนง.วัฒนธรรม จ.พังงา</t>
  </si>
  <si>
    <t>2554-8 ปรับปรุงภูมิทัศน์สถานที่ราชการจังหวัดพังงา  หน่วยดำเนินการ สนง.โยธาธิการและผังเมือง จ.พังงา</t>
  </si>
  <si>
    <t>2554-9 โครงการก่อสร้างเขื่อนหินทิ้งป้องกันตลิ่งริมคลองพังงา ระยะที่ 1 และระยะที่ 2  หน่วยดำเนินการ สนง.ป้องกันและบรรเทาสาธารณภัย จ.พังงา</t>
  </si>
  <si>
    <t>2554 - 10 โครงการก่อสร้างเขื่อนหินทิ้งป้องกันตลิ่งริมคลองปากหรา หน่วยดำเนินการ สนง.ป้องกันและบรรเทาสาธารณภัย จ.พังงา</t>
  </si>
  <si>
    <t>2565 - 2. โครงการปรับปรุงสวนประวัติศาสตร์ทางวัฒนธรรมลุ่มแม่น้ำตะกั่วป่า ส่งเสริมการท่องเที่ยวศาสนา ศิลปวัฒนธรรม อำเภอตะกั่วป่า จังหวัดพังงา  หน่วยดำเนินการ สนง.โยธาธิการและผังเมือง จ.พังงา</t>
  </si>
  <si>
    <t>ก่อสร้างราวสแตนเลสและคอนกรีตปูนปั้นและทางเดินเท้า - อ.ตะกั่วป่า</t>
  </si>
  <si>
    <t>ประจำปีงบประมาณ 2566</t>
  </si>
  <si>
    <t>2566 - 1. โครงการทุ่นท่าเทียบเรือลอยน้ำอำเภอเกาะยาว จังหวัดพังงา หน่วยดำเนินการ สนง.โยธาธิการและผังเมือง จ.พังงา</t>
  </si>
  <si>
    <t>110000000064</t>
  </si>
  <si>
    <t>22.09.2566</t>
  </si>
  <si>
    <t>อาคารต้อนรับ The Park Khaolak</t>
  </si>
  <si>
    <t>110000000065</t>
  </si>
  <si>
    <t>อาคารศาลาและป้อมยาม The Park Khaolak</t>
  </si>
  <si>
    <t>110000000066</t>
  </si>
  <si>
    <t>อาคารห้องน้ำ The Park Khaolak</t>
  </si>
  <si>
    <t>110000000067</t>
  </si>
  <si>
    <t>อาคารจักรยาน The Park Khaolak</t>
  </si>
  <si>
    <t>110000000068</t>
  </si>
  <si>
    <t>อาคารพักขยะ The Park Khaolak</t>
  </si>
  <si>
    <t>110000000069</t>
  </si>
  <si>
    <t>อาคารร้านค้า The Park Khaolak</t>
  </si>
  <si>
    <t>110000000057</t>
  </si>
  <si>
    <t>10.08.2566</t>
  </si>
  <si>
    <t>เขื่อนป้องกันตลิ่งริมคลองพังงา บ้านแก้วกุหมาน-โยธา</t>
  </si>
  <si>
    <t>110000000058</t>
  </si>
  <si>
    <t xml:space="preserve">ทุ่นท่าเทียบเรือลอยน้ำ หมู่ที่ 8 บ้านบางพัฒน์ </t>
  </si>
  <si>
    <t>110000000061</t>
  </si>
  <si>
    <t>07.09.2566</t>
  </si>
  <si>
    <t>ทุ่นท่าเทียบเรือลอยน้ำ หมู่ที่ 4 ท่าเรือหัวยาง</t>
  </si>
  <si>
    <t>110000000062</t>
  </si>
  <si>
    <t>15.09.2566</t>
  </si>
  <si>
    <t>ทุ่นท่าเทียบเรือลอยน้ำ ท่าเทียบเรือคลองเหีย</t>
  </si>
  <si>
    <t>110000000063</t>
  </si>
  <si>
    <t>ทุ่นท่าเทียบเรือลอยน้ำ บ้านหินกอง</t>
  </si>
  <si>
    <t>110000000070</t>
  </si>
  <si>
    <t>ถนน ภายในโครงการ The Park Khaolak</t>
  </si>
  <si>
    <t>110000000071</t>
  </si>
  <si>
    <t>ปรับปรุงภูมิทัศน์ภายในโครงการ The Park Khaolak</t>
  </si>
  <si>
    <t>2566 - 2. โครงการทุ่นท่าเทียบเรือลอยน้ำอำเภอเมืองพังงา จังหวัดพังงา หน่วยดำเนินการ สนง.โยธาธิการและผังเมือง จ.พังงา</t>
  </si>
  <si>
    <t>2566 - 3. โครงการทุ่นท่าเทียบเรือลอยน้ำอำเภอเมืองพังงา จังหวัดพังงา หน่วยดำเนินการ สนง.โยธาธิการและผังเมือง จ.พังงา</t>
  </si>
  <si>
    <t>กรมจังหวัดพังงา (งบกลาง)</t>
  </si>
  <si>
    <t>2565  โครงการศูนย์กลางการท่องเที่ยวและนันทนาการชายฝั่งแห่งเมืองพังงา จังหวัดพังงา (The Park Khaolak)  หน่วยดำเนินการ สนง.โยธาธิการและผังเมือง จ.พังงา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</si>
</sst>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1" x14ac:knownFonts="1">
    <font>
      <sz val="11"/>
      <color indexed="8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4"/>
      <name val="TH Sarabun New"/>
    </font>
    <font>
      <b/>
      <sz val="14"/>
      <name val="TH Sarabun New"/>
    </font>
    <font>
      <b/>
      <sz val="16"/>
      <name val="TH Sarabun New"/>
    </font>
    <font>
      <sz val="11"/>
      <color indexed="8"/>
      <name val="Tahoma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  <charset val="222"/>
    </font>
    <font>
      <sz val="16"/>
      <name val="TH Sarabun New"/>
      <family val="2"/>
    </font>
    <font>
      <sz val="16"/>
      <name val="TH Sarabun New"/>
      <family val="2"/>
      <charset val="222"/>
    </font>
    <font>
      <sz val="10"/>
      <name val="Arial"/>
      <family val="2"/>
    </font>
    <font>
      <sz val="16"/>
      <color rgb="FFFF0000"/>
      <name val="TH SarabunPSK"/>
      <family val="2"/>
    </font>
    <font>
      <sz val="9"/>
      <color indexed="81"/>
      <name val="Tahoma"/>
      <family val="2"/>
    </font>
    <font>
      <b/>
      <sz val="15.5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TH Sarabun New"/>
      <family val="2"/>
    </font>
    <font>
      <b/>
      <sz val="16"/>
      <name val="TH Sarabun New"/>
      <family val="2"/>
    </font>
    <font>
      <sz val="16"/>
      <color indexed="8"/>
      <name val="Tahoma"/>
      <family val="2"/>
      <scheme val="minor"/>
    </font>
    <font>
      <sz val="16"/>
      <color rgb="FF0070C0"/>
      <name val="TH Sarabun New"/>
      <family val="2"/>
    </font>
    <font>
      <sz val="14"/>
      <color indexed="8"/>
      <name val="Tahoma"/>
      <family val="2"/>
      <scheme val="minor"/>
    </font>
    <font>
      <sz val="12"/>
      <color rgb="FFFF0000"/>
      <name val="Tahoma"/>
      <family val="2"/>
      <scheme val="minor"/>
    </font>
    <font>
      <sz val="16"/>
      <color rgb="FFFF0000"/>
      <name val="Tahoma"/>
      <family val="2"/>
      <scheme val="minor"/>
    </font>
    <font>
      <sz val="16"/>
      <name val="Tahoma"/>
      <family val="2"/>
      <scheme val="minor"/>
    </font>
    <font>
      <b/>
      <sz val="16"/>
      <name val="TH SarabunPSK"/>
      <family val="2"/>
      <charset val="222"/>
    </font>
    <font>
      <sz val="14"/>
      <name val="Tahoma"/>
      <family val="2"/>
      <scheme val="minor"/>
    </font>
    <font>
      <sz val="14"/>
      <name val="TH Sarabun New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rgb="FFFFFFFF"/>
      </patternFill>
    </fill>
    <fill>
      <patternFill patternType="none">
        <fgColor rgb="FFF5F59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0" fontId="5" fillId="4" borderId="0"/>
    <xf numFmtId="0" fontId="1" fillId="4" borderId="0"/>
    <xf numFmtId="43" fontId="1" fillId="4" borderId="0" applyFont="0" applyFill="0" applyBorder="0" applyAlignment="0" applyProtection="0"/>
    <xf numFmtId="0" fontId="5" fillId="4" borderId="0"/>
    <xf numFmtId="0" fontId="13" fillId="4" borderId="0"/>
    <xf numFmtId="0" fontId="5" fillId="4" borderId="0"/>
  </cellStyleXfs>
  <cellXfs count="212">
    <xf numFmtId="0" fontId="0" fillId="0" borderId="0" xfId="0"/>
    <xf numFmtId="0" fontId="5" fillId="4" borderId="0" xfId="1"/>
    <xf numFmtId="0" fontId="3" fillId="2" borderId="0" xfId="1" applyFont="1" applyFill="1" applyAlignment="1">
      <alignment horizontal="center"/>
    </xf>
    <xf numFmtId="4" fontId="2" fillId="4" borderId="0" xfId="1" applyNumberFormat="1" applyFont="1"/>
    <xf numFmtId="0" fontId="2" fillId="4" borderId="0" xfId="1" applyFont="1" applyAlignment="1">
      <alignment horizontal="right"/>
    </xf>
    <xf numFmtId="0" fontId="2" fillId="4" borderId="0" xfId="1" applyFont="1" applyAlignment="1">
      <alignment horizontal="center"/>
    </xf>
    <xf numFmtId="0" fontId="6" fillId="4" borderId="0" xfId="2" applyFont="1" applyAlignment="1">
      <alignment horizontal="center"/>
    </xf>
    <xf numFmtId="0" fontId="7" fillId="4" borderId="0" xfId="2" applyFont="1"/>
    <xf numFmtId="0" fontId="6" fillId="4" borderId="1" xfId="2" applyFont="1" applyBorder="1" applyAlignment="1">
      <alignment horizontal="left"/>
    </xf>
    <xf numFmtId="43" fontId="8" fillId="4" borderId="0" xfId="3" applyFont="1" applyFill="1" applyBorder="1" applyAlignment="1">
      <alignment horizontal="center"/>
    </xf>
    <xf numFmtId="0" fontId="8" fillId="4" borderId="0" xfId="2" applyFont="1" applyAlignment="1">
      <alignment horizontal="center"/>
    </xf>
    <xf numFmtId="0" fontId="6" fillId="4" borderId="2" xfId="2" applyFont="1" applyBorder="1" applyAlignment="1">
      <alignment horizontal="center"/>
    </xf>
    <xf numFmtId="43" fontId="6" fillId="4" borderId="2" xfId="3" applyFont="1" applyFill="1" applyBorder="1" applyAlignment="1">
      <alignment horizontal="center"/>
    </xf>
    <xf numFmtId="0" fontId="6" fillId="4" borderId="0" xfId="2" applyFont="1"/>
    <xf numFmtId="0" fontId="6" fillId="4" borderId="3" xfId="2" applyFont="1" applyBorder="1" applyAlignment="1">
      <alignment horizontal="center"/>
    </xf>
    <xf numFmtId="43" fontId="6" fillId="4" borderId="3" xfId="3" applyFont="1" applyFill="1" applyBorder="1" applyAlignment="1">
      <alignment horizontal="center"/>
    </xf>
    <xf numFmtId="0" fontId="7" fillId="4" borderId="4" xfId="2" applyFont="1" applyBorder="1" applyAlignment="1">
      <alignment horizontal="center"/>
    </xf>
    <xf numFmtId="1" fontId="7" fillId="4" borderId="4" xfId="2" applyNumberFormat="1" applyFont="1" applyBorder="1" applyAlignment="1">
      <alignment horizontal="center"/>
    </xf>
    <xf numFmtId="0" fontId="7" fillId="4" borderId="4" xfId="2" applyFont="1" applyBorder="1"/>
    <xf numFmtId="43" fontId="7" fillId="4" borderId="4" xfId="3" applyFont="1" applyFill="1" applyBorder="1"/>
    <xf numFmtId="0" fontId="7" fillId="4" borderId="4" xfId="2" applyFont="1" applyBorder="1" applyAlignment="1">
      <alignment horizontal="left"/>
    </xf>
    <xf numFmtId="0" fontId="7" fillId="4" borderId="4" xfId="2" quotePrefix="1" applyFont="1" applyBorder="1" applyAlignment="1">
      <alignment horizontal="center"/>
    </xf>
    <xf numFmtId="43" fontId="7" fillId="4" borderId="4" xfId="3" applyFont="1" applyFill="1" applyBorder="1" applyAlignment="1">
      <alignment horizontal="center"/>
    </xf>
    <xf numFmtId="43" fontId="7" fillId="4" borderId="0" xfId="2" applyNumberFormat="1" applyFont="1"/>
    <xf numFmtId="43" fontId="6" fillId="4" borderId="0" xfId="3" applyFont="1" applyFill="1" applyBorder="1" applyAlignment="1">
      <alignment horizontal="center"/>
    </xf>
    <xf numFmtId="43" fontId="7" fillId="4" borderId="4" xfId="3" applyFont="1" applyFill="1" applyBorder="1" applyAlignment="1">
      <alignment horizontal="right"/>
    </xf>
    <xf numFmtId="0" fontId="6" fillId="4" borderId="1" xfId="2" applyFont="1" applyBorder="1" applyAlignment="1">
      <alignment horizontal="center"/>
    </xf>
    <xf numFmtId="43" fontId="6" fillId="4" borderId="1" xfId="3" applyFont="1" applyFill="1" applyBorder="1" applyAlignment="1">
      <alignment horizontal="left"/>
    </xf>
    <xf numFmtId="43" fontId="6" fillId="4" borderId="0" xfId="3" applyFont="1" applyFill="1" applyBorder="1" applyAlignment="1">
      <alignment horizontal="left"/>
    </xf>
    <xf numFmtId="0" fontId="6" fillId="4" borderId="0" xfId="2" applyFont="1" applyAlignment="1">
      <alignment horizontal="left"/>
    </xf>
    <xf numFmtId="0" fontId="9" fillId="4" borderId="0" xfId="2" applyFont="1"/>
    <xf numFmtId="4" fontId="9" fillId="4" borderId="0" xfId="2" applyNumberFormat="1" applyFont="1"/>
    <xf numFmtId="4" fontId="7" fillId="4" borderId="4" xfId="2" applyNumberFormat="1" applyFont="1" applyBorder="1" applyAlignment="1">
      <alignment horizontal="center"/>
    </xf>
    <xf numFmtId="0" fontId="9" fillId="4" borderId="4" xfId="2" applyFont="1" applyBorder="1" applyAlignment="1">
      <alignment horizontal="center"/>
    </xf>
    <xf numFmtId="1" fontId="9" fillId="4" borderId="4" xfId="2" applyNumberFormat="1" applyFont="1" applyBorder="1" applyAlignment="1">
      <alignment horizontal="center"/>
    </xf>
    <xf numFmtId="0" fontId="9" fillId="4" borderId="4" xfId="2" applyFont="1" applyBorder="1"/>
    <xf numFmtId="43" fontId="9" fillId="4" borderId="4" xfId="3" applyFont="1" applyFill="1" applyBorder="1"/>
    <xf numFmtId="0" fontId="9" fillId="4" borderId="4" xfId="2" applyFont="1" applyBorder="1" applyAlignment="1">
      <alignment horizontal="left"/>
    </xf>
    <xf numFmtId="43" fontId="10" fillId="4" borderId="4" xfId="3" applyFont="1" applyFill="1" applyBorder="1"/>
    <xf numFmtId="0" fontId="7" fillId="4" borderId="3" xfId="2" applyFont="1" applyBorder="1" applyAlignment="1">
      <alignment horizontal="center"/>
    </xf>
    <xf numFmtId="0" fontId="6" fillId="4" borderId="4" xfId="2" applyFont="1" applyBorder="1" applyAlignment="1">
      <alignment horizontal="center"/>
    </xf>
    <xf numFmtId="43" fontId="6" fillId="4" borderId="4" xfId="3" applyFont="1" applyFill="1" applyBorder="1" applyAlignment="1">
      <alignment horizontal="center"/>
    </xf>
    <xf numFmtId="43" fontId="7" fillId="4" borderId="0" xfId="3" applyFont="1" applyFill="1"/>
    <xf numFmtId="0" fontId="7" fillId="4" borderId="4" xfId="2" applyFont="1" applyBorder="1" applyAlignment="1">
      <alignment horizontal="center" vertical="center"/>
    </xf>
    <xf numFmtId="4" fontId="9" fillId="4" borderId="4" xfId="2" applyNumberFormat="1" applyFont="1" applyBorder="1"/>
    <xf numFmtId="4" fontId="7" fillId="4" borderId="0" xfId="2" applyNumberFormat="1" applyFont="1"/>
    <xf numFmtId="0" fontId="7" fillId="4" borderId="1" xfId="2" applyFont="1" applyBorder="1" applyAlignment="1">
      <alignment horizontal="center"/>
    </xf>
    <xf numFmtId="1" fontId="7" fillId="4" borderId="1" xfId="2" applyNumberFormat="1" applyFont="1" applyBorder="1" applyAlignment="1">
      <alignment horizontal="center"/>
    </xf>
    <xf numFmtId="0" fontId="7" fillId="4" borderId="1" xfId="2" applyFont="1" applyBorder="1"/>
    <xf numFmtId="43" fontId="7" fillId="4" borderId="1" xfId="3" applyFont="1" applyFill="1" applyBorder="1"/>
    <xf numFmtId="4" fontId="11" fillId="4" borderId="4" xfId="4" applyNumberFormat="1" applyFont="1" applyBorder="1"/>
    <xf numFmtId="4" fontId="9" fillId="4" borderId="4" xfId="2" applyNumberFormat="1" applyFont="1" applyBorder="1" applyAlignment="1">
      <alignment horizontal="center"/>
    </xf>
    <xf numFmtId="0" fontId="7" fillId="4" borderId="5" xfId="2" applyFont="1" applyBorder="1"/>
    <xf numFmtId="0" fontId="7" fillId="4" borderId="5" xfId="2" applyFont="1" applyBorder="1" applyAlignment="1">
      <alignment horizontal="center"/>
    </xf>
    <xf numFmtId="43" fontId="7" fillId="4" borderId="5" xfId="3" applyFont="1" applyFill="1" applyBorder="1"/>
    <xf numFmtId="0" fontId="9" fillId="4" borderId="4" xfId="2" quotePrefix="1" applyFont="1" applyBorder="1" applyAlignment="1">
      <alignment horizontal="center"/>
    </xf>
    <xf numFmtId="43" fontId="9" fillId="4" borderId="4" xfId="3" applyFont="1" applyFill="1" applyBorder="1" applyAlignment="1">
      <alignment horizontal="center"/>
    </xf>
    <xf numFmtId="43" fontId="9" fillId="4" borderId="0" xfId="2" applyNumberFormat="1" applyFont="1"/>
    <xf numFmtId="0" fontId="7" fillId="4" borderId="5" xfId="2" quotePrefix="1" applyFont="1" applyBorder="1" applyAlignment="1">
      <alignment horizontal="center"/>
    </xf>
    <xf numFmtId="43" fontId="7" fillId="4" borderId="5" xfId="3" applyFont="1" applyFill="1" applyBorder="1" applyAlignment="1">
      <alignment horizontal="center"/>
    </xf>
    <xf numFmtId="0" fontId="7" fillId="4" borderId="6" xfId="2" applyFont="1" applyBorder="1"/>
    <xf numFmtId="43" fontId="6" fillId="4" borderId="0" xfId="3" applyFont="1" applyFill="1"/>
    <xf numFmtId="0" fontId="10" fillId="4" borderId="4" xfId="2" applyFont="1" applyBorder="1" applyAlignment="1">
      <alignment horizontal="center"/>
    </xf>
    <xf numFmtId="4" fontId="12" fillId="4" borderId="4" xfId="4" applyNumberFormat="1" applyFont="1" applyBorder="1" applyAlignment="1">
      <alignment horizontal="center"/>
    </xf>
    <xf numFmtId="4" fontId="12" fillId="4" borderId="4" xfId="4" applyNumberFormat="1" applyFont="1" applyBorder="1"/>
    <xf numFmtId="0" fontId="10" fillId="4" borderId="4" xfId="2" applyFont="1" applyBorder="1"/>
    <xf numFmtId="0" fontId="10" fillId="4" borderId="4" xfId="5" applyFont="1" applyBorder="1"/>
    <xf numFmtId="0" fontId="14" fillId="4" borderId="4" xfId="5" applyFont="1" applyBorder="1"/>
    <xf numFmtId="0" fontId="7" fillId="4" borderId="0" xfId="2" applyFont="1" applyAlignment="1">
      <alignment horizontal="center"/>
    </xf>
    <xf numFmtId="4" fontId="18" fillId="0" borderId="0" xfId="0" applyNumberFormat="1" applyFont="1"/>
    <xf numFmtId="4" fontId="11" fillId="0" borderId="0" xfId="0" applyNumberFormat="1" applyFont="1"/>
    <xf numFmtId="4" fontId="11" fillId="0" borderId="0" xfId="0" applyNumberFormat="1" applyFont="1" applyAlignment="1">
      <alignment horizontal="center"/>
    </xf>
    <xf numFmtId="4" fontId="11" fillId="0" borderId="4" xfId="0" applyNumberFormat="1" applyFont="1" applyBorder="1"/>
    <xf numFmtId="0" fontId="20" fillId="0" borderId="0" xfId="0" applyFont="1"/>
    <xf numFmtId="0" fontId="19" fillId="2" borderId="0" xfId="0" applyFont="1" applyFill="1" applyAlignment="1">
      <alignment horizontal="center"/>
    </xf>
    <xf numFmtId="4" fontId="11" fillId="5" borderId="0" xfId="0" applyNumberFormat="1" applyFont="1" applyFill="1"/>
    <xf numFmtId="4" fontId="11" fillId="6" borderId="0" xfId="0" applyNumberFormat="1" applyFont="1" applyFill="1"/>
    <xf numFmtId="0" fontId="20" fillId="6" borderId="0" xfId="0" applyFont="1" applyFill="1"/>
    <xf numFmtId="4" fontId="21" fillId="0" borderId="0" xfId="0" applyNumberFormat="1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6" fillId="0" borderId="4" xfId="2" applyFont="1" applyFill="1" applyBorder="1" applyAlignment="1">
      <alignment horizontal="center"/>
    </xf>
    <xf numFmtId="1" fontId="7" fillId="0" borderId="4" xfId="2" applyNumberFormat="1" applyFont="1" applyFill="1" applyBorder="1" applyAlignment="1">
      <alignment horizontal="center"/>
    </xf>
    <xf numFmtId="0" fontId="7" fillId="0" borderId="4" xfId="2" applyFont="1" applyFill="1" applyBorder="1" applyAlignment="1">
      <alignment horizontal="center"/>
    </xf>
    <xf numFmtId="4" fontId="11" fillId="8" borderId="0" xfId="0" applyNumberFormat="1" applyFont="1" applyFill="1"/>
    <xf numFmtId="4" fontId="11" fillId="0" borderId="4" xfId="0" applyNumberFormat="1" applyFont="1" applyBorder="1" applyAlignment="1">
      <alignment horizontal="center"/>
    </xf>
    <xf numFmtId="4" fontId="11" fillId="8" borderId="4" xfId="0" applyNumberFormat="1" applyFont="1" applyFill="1" applyBorder="1"/>
    <xf numFmtId="0" fontId="23" fillId="0" borderId="0" xfId="0" applyFont="1"/>
    <xf numFmtId="4" fontId="12" fillId="0" borderId="4" xfId="0" applyNumberFormat="1" applyFont="1" applyBorder="1"/>
    <xf numFmtId="4" fontId="18" fillId="8" borderId="0" xfId="0" applyNumberFormat="1" applyFont="1" applyFill="1"/>
    <xf numFmtId="0" fontId="22" fillId="0" borderId="0" xfId="0" applyFont="1"/>
    <xf numFmtId="4" fontId="12" fillId="0" borderId="4" xfId="0" applyNumberFormat="1" applyFont="1" applyBorder="1" applyAlignment="1">
      <alignment horizontal="center"/>
    </xf>
    <xf numFmtId="4" fontId="11" fillId="7" borderId="0" xfId="0" applyNumberFormat="1" applyFont="1" applyFill="1"/>
    <xf numFmtId="0" fontId="24" fillId="0" borderId="0" xfId="0" applyFont="1"/>
    <xf numFmtId="0" fontId="25" fillId="0" borderId="0" xfId="0" applyFont="1"/>
    <xf numFmtId="4" fontId="11" fillId="0" borderId="0" xfId="0" quotePrefix="1" applyNumberFormat="1" applyFont="1"/>
    <xf numFmtId="4" fontId="12" fillId="0" borderId="0" xfId="0" applyNumberFormat="1" applyFont="1" applyAlignment="1">
      <alignment horizontal="center"/>
    </xf>
    <xf numFmtId="0" fontId="27" fillId="0" borderId="0" xfId="0" applyFont="1"/>
    <xf numFmtId="0" fontId="25" fillId="7" borderId="0" xfId="0" applyFont="1" applyFill="1"/>
    <xf numFmtId="0" fontId="27" fillId="7" borderId="0" xfId="0" applyFont="1" applyFill="1"/>
    <xf numFmtId="4" fontId="11" fillId="9" borderId="0" xfId="0" applyNumberFormat="1" applyFont="1" applyFill="1"/>
    <xf numFmtId="4" fontId="11" fillId="10" borderId="0" xfId="0" applyNumberFormat="1" applyFont="1" applyFill="1"/>
    <xf numFmtId="0" fontId="20" fillId="10" borderId="0" xfId="0" applyFont="1" applyFill="1"/>
    <xf numFmtId="4" fontId="28" fillId="0" borderId="4" xfId="0" applyNumberFormat="1" applyFont="1" applyBorder="1"/>
    <xf numFmtId="4" fontId="28" fillId="0" borderId="4" xfId="0" applyNumberFormat="1" applyFont="1" applyBorder="1" applyAlignment="1">
      <alignment horizontal="center"/>
    </xf>
    <xf numFmtId="4" fontId="28" fillId="4" borderId="4" xfId="4" applyNumberFormat="1" applyFont="1" applyBorder="1"/>
    <xf numFmtId="4" fontId="7" fillId="0" borderId="4" xfId="0" applyNumberFormat="1" applyFont="1" applyBorder="1" applyAlignment="1">
      <alignment horizontal="center"/>
    </xf>
    <xf numFmtId="4" fontId="7" fillId="0" borderId="4" xfId="0" applyNumberFormat="1" applyFont="1" applyBorder="1"/>
    <xf numFmtId="4" fontId="7" fillId="0" borderId="0" xfId="0" applyNumberFormat="1" applyFont="1"/>
    <xf numFmtId="4" fontId="30" fillId="0" borderId="0" xfId="0" applyNumberFormat="1" applyFont="1"/>
    <xf numFmtId="0" fontId="6" fillId="0" borderId="0" xfId="2" applyFont="1" applyFill="1" applyAlignment="1">
      <alignment horizontal="center"/>
    </xf>
    <xf numFmtId="0" fontId="7" fillId="0" borderId="0" xfId="2" applyFont="1" applyFill="1"/>
    <xf numFmtId="43" fontId="6" fillId="0" borderId="0" xfId="3" applyFont="1" applyFill="1" applyBorder="1" applyAlignment="1">
      <alignment horizontal="center"/>
    </xf>
    <xf numFmtId="0" fontId="6" fillId="0" borderId="2" xfId="2" applyFont="1" applyFill="1" applyBorder="1" applyAlignment="1">
      <alignment horizontal="center"/>
    </xf>
    <xf numFmtId="0" fontId="6" fillId="0" borderId="2" xfId="2" applyFont="1" applyFill="1" applyBorder="1" applyAlignment="1">
      <alignment horizontal="center" vertical="center"/>
    </xf>
    <xf numFmtId="43" fontId="6" fillId="0" borderId="2" xfId="3" applyFont="1" applyFill="1" applyBorder="1" applyAlignment="1">
      <alignment horizontal="center"/>
    </xf>
    <xf numFmtId="0" fontId="6" fillId="0" borderId="0" xfId="2" applyFont="1" applyFill="1"/>
    <xf numFmtId="0" fontId="6" fillId="0" borderId="3" xfId="2" applyFont="1" applyFill="1" applyBorder="1" applyAlignment="1">
      <alignment horizontal="center"/>
    </xf>
    <xf numFmtId="0" fontId="6" fillId="0" borderId="3" xfId="2" applyFont="1" applyFill="1" applyBorder="1" applyAlignment="1">
      <alignment horizontal="center" vertical="center"/>
    </xf>
    <xf numFmtId="43" fontId="6" fillId="0" borderId="3" xfId="3" applyFont="1" applyFill="1" applyBorder="1" applyAlignment="1">
      <alignment horizontal="center"/>
    </xf>
    <xf numFmtId="0" fontId="7" fillId="0" borderId="4" xfId="2" applyFont="1" applyFill="1" applyBorder="1" applyAlignment="1">
      <alignment horizontal="center" vertical="center"/>
    </xf>
    <xf numFmtId="0" fontId="7" fillId="0" borderId="4" xfId="2" applyFont="1" applyFill="1" applyBorder="1"/>
    <xf numFmtId="0" fontId="7" fillId="0" borderId="4" xfId="2" applyFont="1" applyFill="1" applyBorder="1" applyAlignment="1">
      <alignment horizontal="left"/>
    </xf>
    <xf numFmtId="0" fontId="7" fillId="0" borderId="2" xfId="2" applyFont="1" applyFill="1" applyBorder="1" applyAlignment="1">
      <alignment horizontal="center"/>
    </xf>
    <xf numFmtId="1" fontId="7" fillId="0" borderId="2" xfId="2" applyNumberFormat="1" applyFont="1" applyFill="1" applyBorder="1" applyAlignment="1">
      <alignment horizontal="center"/>
    </xf>
    <xf numFmtId="0" fontId="7" fillId="0" borderId="2" xfId="2" applyFont="1" applyFill="1" applyBorder="1" applyAlignment="1">
      <alignment horizontal="center" vertical="center"/>
    </xf>
    <xf numFmtId="4" fontId="6" fillId="0" borderId="12" xfId="2" applyNumberFormat="1" applyFont="1" applyFill="1" applyBorder="1"/>
    <xf numFmtId="0" fontId="7" fillId="0" borderId="2" xfId="2" applyFont="1" applyFill="1" applyBorder="1" applyAlignment="1">
      <alignment horizontal="left"/>
    </xf>
    <xf numFmtId="4" fontId="7" fillId="0" borderId="4" xfId="2" applyNumberFormat="1" applyFont="1" applyFill="1" applyBorder="1"/>
    <xf numFmtId="4" fontId="6" fillId="0" borderId="3" xfId="2" applyNumberFormat="1" applyFont="1" applyFill="1" applyBorder="1"/>
    <xf numFmtId="0" fontId="6" fillId="0" borderId="1" xfId="2" applyFont="1" applyFill="1" applyBorder="1"/>
    <xf numFmtId="0" fontId="6" fillId="0" borderId="1" xfId="2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left"/>
    </xf>
    <xf numFmtId="43" fontId="7" fillId="0" borderId="4" xfId="3" applyFont="1" applyFill="1" applyBorder="1"/>
    <xf numFmtId="0" fontId="7" fillId="0" borderId="3" xfId="2" applyFont="1" applyFill="1" applyBorder="1" applyAlignment="1">
      <alignment horizontal="center"/>
    </xf>
    <xf numFmtId="4" fontId="6" fillId="0" borderId="2" xfId="2" applyNumberFormat="1" applyFont="1" applyFill="1" applyBorder="1"/>
    <xf numFmtId="0" fontId="7" fillId="0" borderId="1" xfId="2" applyFont="1" applyFill="1" applyBorder="1" applyAlignment="1">
      <alignment horizontal="center"/>
    </xf>
    <xf numFmtId="1" fontId="7" fillId="0" borderId="1" xfId="2" applyNumberFormat="1" applyFont="1" applyFill="1" applyBorder="1" applyAlignment="1">
      <alignment horizontal="center"/>
    </xf>
    <xf numFmtId="0" fontId="7" fillId="0" borderId="1" xfId="2" applyFont="1" applyFill="1" applyBorder="1" applyAlignment="1">
      <alignment horizontal="center" vertical="center"/>
    </xf>
    <xf numFmtId="0" fontId="7" fillId="0" borderId="1" xfId="2" applyFont="1" applyFill="1" applyBorder="1"/>
    <xf numFmtId="4" fontId="7" fillId="0" borderId="1" xfId="2" applyNumberFormat="1" applyFont="1" applyFill="1" applyBorder="1"/>
    <xf numFmtId="4" fontId="7" fillId="0" borderId="0" xfId="2" applyNumberFormat="1" applyFont="1" applyFill="1"/>
    <xf numFmtId="0" fontId="7" fillId="0" borderId="5" xfId="2" applyFont="1" applyFill="1" applyBorder="1"/>
    <xf numFmtId="0" fontId="7" fillId="0" borderId="5" xfId="2" applyFont="1" applyFill="1" applyBorder="1" applyAlignment="1">
      <alignment horizontal="center"/>
    </xf>
    <xf numFmtId="0" fontId="7" fillId="0" borderId="5" xfId="2" applyFont="1" applyFill="1" applyBorder="1" applyAlignment="1">
      <alignment horizontal="center" vertical="center"/>
    </xf>
    <xf numFmtId="43" fontId="7" fillId="0" borderId="5" xfId="3" applyFont="1" applyFill="1" applyBorder="1"/>
    <xf numFmtId="0" fontId="7" fillId="0" borderId="8" xfId="2" applyFont="1" applyFill="1" applyBorder="1"/>
    <xf numFmtId="0" fontId="7" fillId="0" borderId="9" xfId="2" applyFont="1" applyFill="1" applyBorder="1"/>
    <xf numFmtId="0" fontId="17" fillId="0" borderId="4" xfId="2" applyFont="1" applyFill="1" applyBorder="1" applyAlignment="1">
      <alignment horizontal="center"/>
    </xf>
    <xf numFmtId="0" fontId="6" fillId="0" borderId="9" xfId="2" applyFont="1" applyFill="1" applyBorder="1" applyAlignment="1">
      <alignment horizontal="center"/>
    </xf>
    <xf numFmtId="0" fontId="26" fillId="0" borderId="4" xfId="2" applyFont="1" applyFill="1" applyBorder="1" applyAlignment="1">
      <alignment horizontal="center"/>
    </xf>
    <xf numFmtId="1" fontId="10" fillId="0" borderId="4" xfId="2" applyNumberFormat="1" applyFont="1" applyFill="1" applyBorder="1" applyAlignment="1">
      <alignment horizontal="center"/>
    </xf>
    <xf numFmtId="0" fontId="10" fillId="0" borderId="4" xfId="2" applyFont="1" applyFill="1" applyBorder="1" applyAlignment="1">
      <alignment horizontal="center"/>
    </xf>
    <xf numFmtId="0" fontId="10" fillId="0" borderId="4" xfId="2" applyFont="1" applyFill="1" applyBorder="1"/>
    <xf numFmtId="4" fontId="10" fillId="0" borderId="4" xfId="2" applyNumberFormat="1" applyFont="1" applyFill="1" applyBorder="1"/>
    <xf numFmtId="0" fontId="7" fillId="0" borderId="0" xfId="2" applyFont="1" applyFill="1" applyAlignment="1">
      <alignment horizontal="center"/>
    </xf>
    <xf numFmtId="1" fontId="7" fillId="0" borderId="0" xfId="2" applyNumberFormat="1" applyFont="1" applyFill="1" applyAlignment="1">
      <alignment horizontal="center"/>
    </xf>
    <xf numFmtId="0" fontId="7" fillId="0" borderId="0" xfId="2" applyFont="1" applyFill="1" applyAlignment="1">
      <alignment horizontal="center" vertical="center"/>
    </xf>
    <xf numFmtId="0" fontId="29" fillId="0" borderId="4" xfId="2" applyFont="1" applyFill="1" applyBorder="1" applyAlignment="1">
      <alignment horizontal="center"/>
    </xf>
    <xf numFmtId="0" fontId="30" fillId="0" borderId="4" xfId="2" applyFont="1" applyFill="1" applyBorder="1" applyAlignment="1">
      <alignment horizontal="center"/>
    </xf>
    <xf numFmtId="0" fontId="30" fillId="0" borderId="4" xfId="2" applyFont="1" applyFill="1" applyBorder="1" applyAlignment="1">
      <alignment horizontal="center" vertical="center"/>
    </xf>
    <xf numFmtId="0" fontId="30" fillId="0" borderId="4" xfId="2" applyFont="1" applyFill="1" applyBorder="1"/>
    <xf numFmtId="4" fontId="30" fillId="0" borderId="4" xfId="2" applyNumberFormat="1" applyFont="1" applyFill="1" applyBorder="1"/>
    <xf numFmtId="0" fontId="29" fillId="0" borderId="3" xfId="2" applyFont="1" applyFill="1" applyBorder="1" applyAlignment="1">
      <alignment horizontal="center"/>
    </xf>
    <xf numFmtId="0" fontId="29" fillId="0" borderId="2" xfId="2" applyFont="1" applyFill="1" applyBorder="1" applyAlignment="1">
      <alignment horizontal="center"/>
    </xf>
    <xf numFmtId="0" fontId="29" fillId="0" borderId="2" xfId="2" applyFont="1" applyFill="1" applyBorder="1" applyAlignment="1">
      <alignment horizontal="center" vertical="center"/>
    </xf>
    <xf numFmtId="43" fontId="29" fillId="0" borderId="2" xfId="3" applyFont="1" applyFill="1" applyBorder="1" applyAlignment="1">
      <alignment horizontal="center"/>
    </xf>
    <xf numFmtId="0" fontId="29" fillId="0" borderId="3" xfId="2" applyFont="1" applyFill="1" applyBorder="1" applyAlignment="1">
      <alignment horizontal="center" vertical="center"/>
    </xf>
    <xf numFmtId="43" fontId="29" fillId="0" borderId="3" xfId="3" applyFont="1" applyFill="1" applyBorder="1" applyAlignment="1">
      <alignment horizontal="center"/>
    </xf>
    <xf numFmtId="43" fontId="7" fillId="0" borderId="0" xfId="3" applyFont="1" applyFill="1"/>
    <xf numFmtId="0" fontId="7" fillId="0" borderId="3" xfId="2" applyFont="1" applyFill="1" applyBorder="1" applyAlignment="1">
      <alignment horizontal="center" vertical="center"/>
    </xf>
    <xf numFmtId="43" fontId="7" fillId="0" borderId="3" xfId="3" applyFont="1" applyFill="1" applyBorder="1" applyAlignment="1">
      <alignment horizontal="center"/>
    </xf>
    <xf numFmtId="0" fontId="7" fillId="0" borderId="3" xfId="2" applyFont="1" applyFill="1" applyBorder="1" applyAlignment="1">
      <alignment horizontal="left"/>
    </xf>
    <xf numFmtId="4" fontId="7" fillId="0" borderId="4" xfId="0" applyNumberFormat="1" applyFont="1" applyBorder="1" applyAlignment="1">
      <alignment horizontal="left"/>
    </xf>
    <xf numFmtId="4" fontId="6" fillId="0" borderId="12" xfId="0" applyNumberFormat="1" applyFont="1" applyBorder="1"/>
    <xf numFmtId="4" fontId="6" fillId="0" borderId="4" xfId="0" applyNumberFormat="1" applyFont="1" applyBorder="1" applyAlignment="1">
      <alignment horizontal="left"/>
    </xf>
    <xf numFmtId="0" fontId="4" fillId="3" borderId="0" xfId="1" applyFont="1" applyFill="1" applyAlignment="1">
      <alignment horizontal="left"/>
    </xf>
    <xf numFmtId="0" fontId="5" fillId="4" borderId="0" xfId="1"/>
    <xf numFmtId="0" fontId="2" fillId="3" borderId="0" xfId="1" applyFont="1" applyFill="1" applyAlignment="1">
      <alignment horizontal="left"/>
    </xf>
    <xf numFmtId="0" fontId="6" fillId="4" borderId="1" xfId="2" applyFont="1" applyBorder="1" applyAlignment="1">
      <alignment horizontal="left" wrapText="1"/>
    </xf>
    <xf numFmtId="0" fontId="6" fillId="4" borderId="0" xfId="2" applyFont="1" applyAlignment="1">
      <alignment horizontal="center"/>
    </xf>
    <xf numFmtId="0" fontId="6" fillId="4" borderId="1" xfId="2" applyFont="1" applyBorder="1" applyAlignment="1">
      <alignment horizontal="left"/>
    </xf>
    <xf numFmtId="0" fontId="6" fillId="4" borderId="1" xfId="2" applyFont="1" applyBorder="1" applyAlignment="1">
      <alignment horizontal="left" vertical="top" wrapText="1"/>
    </xf>
    <xf numFmtId="0" fontId="8" fillId="4" borderId="1" xfId="2" applyFont="1" applyBorder="1" applyAlignment="1">
      <alignment horizontal="left" wrapText="1"/>
    </xf>
    <xf numFmtId="0" fontId="19" fillId="3" borderId="0" xfId="0" applyFont="1" applyFill="1" applyAlignment="1">
      <alignment horizontal="left"/>
    </xf>
    <xf numFmtId="0" fontId="20" fillId="0" borderId="0" xfId="0" applyFont="1"/>
    <xf numFmtId="0" fontId="11" fillId="3" borderId="0" xfId="0" applyFont="1" applyFill="1" applyAlignment="1">
      <alignment horizontal="left"/>
    </xf>
    <xf numFmtId="0" fontId="6" fillId="0" borderId="0" xfId="2" applyFont="1" applyFill="1" applyAlignment="1">
      <alignment horizontal="center"/>
    </xf>
    <xf numFmtId="0" fontId="6" fillId="0" borderId="1" xfId="2" applyFont="1" applyFill="1" applyBorder="1" applyAlignment="1">
      <alignment horizontal="left"/>
    </xf>
    <xf numFmtId="0" fontId="6" fillId="0" borderId="1" xfId="2" applyFont="1" applyFill="1" applyBorder="1" applyAlignment="1">
      <alignment horizontal="left" wrapText="1"/>
    </xf>
    <xf numFmtId="0" fontId="6" fillId="0" borderId="7" xfId="2" applyFont="1" applyFill="1" applyBorder="1" applyAlignment="1">
      <alignment horizontal="left"/>
    </xf>
    <xf numFmtId="0" fontId="6" fillId="0" borderId="8" xfId="2" applyFont="1" applyFill="1" applyBorder="1" applyAlignment="1">
      <alignment horizontal="left"/>
    </xf>
    <xf numFmtId="0" fontId="6" fillId="0" borderId="9" xfId="2" applyFont="1" applyFill="1" applyBorder="1" applyAlignment="1">
      <alignment horizontal="left"/>
    </xf>
    <xf numFmtId="0" fontId="6" fillId="0" borderId="3" xfId="2" applyFont="1" applyFill="1" applyBorder="1" applyAlignment="1">
      <alignment horizontal="left"/>
    </xf>
    <xf numFmtId="0" fontId="6" fillId="0" borderId="10" xfId="2" applyFont="1" applyFill="1" applyBorder="1" applyAlignment="1">
      <alignment horizontal="left"/>
    </xf>
    <xf numFmtId="0" fontId="6" fillId="0" borderId="7" xfId="2" applyFont="1" applyFill="1" applyBorder="1" applyAlignment="1">
      <alignment horizontal="left" wrapText="1"/>
    </xf>
    <xf numFmtId="0" fontId="16" fillId="0" borderId="7" xfId="2" applyFont="1" applyFill="1" applyBorder="1" applyAlignment="1">
      <alignment horizontal="left" wrapText="1"/>
    </xf>
    <xf numFmtId="0" fontId="6" fillId="0" borderId="5" xfId="2" applyFont="1" applyFill="1" applyBorder="1" applyAlignment="1">
      <alignment horizontal="center"/>
    </xf>
    <xf numFmtId="0" fontId="29" fillId="0" borderId="1" xfId="2" applyFont="1" applyFill="1" applyBorder="1" applyAlignment="1">
      <alignment wrapText="1"/>
    </xf>
    <xf numFmtId="0" fontId="6" fillId="0" borderId="7" xfId="2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left" vertical="center" wrapText="1"/>
    </xf>
    <xf numFmtId="0" fontId="6" fillId="0" borderId="7" xfId="2" applyFont="1" applyFill="1" applyBorder="1" applyAlignment="1">
      <alignment horizontal="left" vertical="top" wrapText="1"/>
    </xf>
    <xf numFmtId="0" fontId="6" fillId="0" borderId="8" xfId="2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horizontal="left" vertical="top" wrapText="1"/>
    </xf>
    <xf numFmtId="0" fontId="6" fillId="0" borderId="11" xfId="2" applyFont="1" applyFill="1" applyBorder="1" applyAlignment="1">
      <alignment horizontal="left" vertical="center" wrapText="1"/>
    </xf>
    <xf numFmtId="0" fontId="6" fillId="0" borderId="8" xfId="2" applyFont="1" applyFill="1" applyBorder="1" applyAlignment="1">
      <alignment horizontal="left" vertical="center" wrapText="1"/>
    </xf>
    <xf numFmtId="0" fontId="6" fillId="0" borderId="11" xfId="2" applyFont="1" applyFill="1" applyBorder="1" applyAlignment="1">
      <alignment horizontal="left" vertical="top" wrapText="1"/>
    </xf>
    <xf numFmtId="0" fontId="6" fillId="0" borderId="11" xfId="2" applyFont="1" applyFill="1" applyBorder="1" applyAlignment="1">
      <alignment horizontal="left" wrapText="1"/>
    </xf>
    <xf numFmtId="0" fontId="6" fillId="0" borderId="8" xfId="2" applyFont="1" applyFill="1" applyBorder="1" applyAlignment="1">
      <alignment horizontal="left" wrapText="1"/>
    </xf>
    <xf numFmtId="0" fontId="6" fillId="0" borderId="0" xfId="2" applyFont="1" applyFill="1" applyAlignment="1">
      <alignment horizontal="left" wrapText="1"/>
    </xf>
    <xf numFmtId="0" fontId="29" fillId="0" borderId="7" xfId="2" applyFont="1" applyFill="1" applyBorder="1" applyAlignment="1">
      <alignment horizontal="left" wrapText="1"/>
    </xf>
  </cellXfs>
  <cellStyles count="7">
    <cellStyle name="Normal" xfId="0" builtinId="0"/>
    <cellStyle name="Normal 2" xfId="1"/>
    <cellStyle name="จุลภาค 2" xfId="3"/>
    <cellStyle name="ปกติ 2" xfId="2"/>
    <cellStyle name="ปกติ 2 2" xfId="4"/>
    <cellStyle name="ปกติ 3" xfId="5"/>
    <cellStyle name="ปกติ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="69" zoomScaleNormal="69" workbookViewId="0">
      <selection sqref="A1:E1"/>
    </sheetView>
  </sheetViews>
  <sheetFormatPr defaultColWidth="9" defaultRowHeight="14.25" x14ac:dyDescent="0.2"/>
  <cols>
    <col min="1" max="1" width="77.375" style="1" customWidth="1"/>
    <col min="2" max="2" width="15.5" style="1" customWidth="1"/>
    <col min="3" max="3" width="23.875" style="1" customWidth="1"/>
    <col min="4" max="4" width="67.375" style="1" customWidth="1"/>
    <col min="5" max="5" width="21.125" style="1" customWidth="1"/>
    <col min="6" max="6" width="25.375" style="1" customWidth="1"/>
    <col min="7" max="7" width="21.125" style="1" customWidth="1"/>
    <col min="8" max="16384" width="9" style="1"/>
  </cols>
  <sheetData>
    <row r="1" spans="1:7" ht="24" x14ac:dyDescent="0.55000000000000004">
      <c r="A1" s="177" t="s">
        <v>0</v>
      </c>
      <c r="B1" s="178"/>
      <c r="C1" s="178"/>
      <c r="D1" s="178"/>
      <c r="E1" s="178"/>
    </row>
    <row r="2" spans="1:7" ht="21.75" x14ac:dyDescent="0.5">
      <c r="A2" s="179" t="s">
        <v>1125</v>
      </c>
      <c r="B2" s="178"/>
      <c r="C2" s="178"/>
      <c r="D2" s="178"/>
      <c r="E2" s="178"/>
    </row>
    <row r="3" spans="1:7" ht="21.75" x14ac:dyDescent="0.5">
      <c r="A3" s="179" t="s">
        <v>2</v>
      </c>
      <c r="B3" s="178"/>
      <c r="C3" s="178"/>
      <c r="D3" s="178"/>
      <c r="E3" s="178"/>
    </row>
    <row r="4" spans="1:7" ht="21.75" x14ac:dyDescent="0.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</row>
    <row r="5" spans="1:7" ht="21.75" x14ac:dyDescent="0.5">
      <c r="A5" s="3" t="s">
        <v>1126</v>
      </c>
      <c r="B5" s="3" t="s">
        <v>11</v>
      </c>
      <c r="C5" s="3" t="s">
        <v>1127</v>
      </c>
      <c r="D5" s="3" t="s">
        <v>1128</v>
      </c>
      <c r="E5" s="3">
        <v>11567200</v>
      </c>
      <c r="F5" s="3">
        <v>0</v>
      </c>
      <c r="G5" s="3">
        <v>11567200</v>
      </c>
    </row>
    <row r="6" spans="1:7" ht="21.75" x14ac:dyDescent="0.5">
      <c r="A6" s="3" t="s">
        <v>1129</v>
      </c>
      <c r="B6" s="3" t="s">
        <v>11</v>
      </c>
      <c r="C6" s="3" t="s">
        <v>1130</v>
      </c>
      <c r="D6" s="3" t="s">
        <v>1131</v>
      </c>
      <c r="E6" s="3">
        <v>14715220</v>
      </c>
      <c r="F6" s="3">
        <v>0</v>
      </c>
      <c r="G6" s="3">
        <v>14715220</v>
      </c>
    </row>
    <row r="7" spans="1:7" ht="21.75" x14ac:dyDescent="0.5">
      <c r="A7" s="3" t="s">
        <v>1132</v>
      </c>
      <c r="B7" s="3" t="s">
        <v>11</v>
      </c>
      <c r="C7" s="3" t="s">
        <v>984</v>
      </c>
      <c r="D7" s="3" t="s">
        <v>1133</v>
      </c>
      <c r="E7" s="3">
        <v>5274000</v>
      </c>
      <c r="F7" s="3">
        <v>0</v>
      </c>
      <c r="G7" s="3">
        <v>5274000</v>
      </c>
    </row>
    <row r="8" spans="1:7" ht="21.75" x14ac:dyDescent="0.5">
      <c r="A8" s="3" t="s">
        <v>1134</v>
      </c>
      <c r="B8" s="3" t="s">
        <v>11</v>
      </c>
      <c r="C8" s="3" t="s">
        <v>1135</v>
      </c>
      <c r="D8" s="3" t="s">
        <v>1136</v>
      </c>
      <c r="E8" s="3">
        <v>20490572.699999999</v>
      </c>
      <c r="F8" s="3">
        <v>0</v>
      </c>
      <c r="G8" s="3">
        <v>20490572.699999999</v>
      </c>
    </row>
    <row r="9" spans="1:7" ht="21.75" x14ac:dyDescent="0.5">
      <c r="A9" s="3" t="s">
        <v>1137</v>
      </c>
      <c r="B9" s="3" t="s">
        <v>11</v>
      </c>
      <c r="C9" s="3" t="s">
        <v>1120</v>
      </c>
      <c r="D9" s="3" t="s">
        <v>1138</v>
      </c>
      <c r="E9" s="3">
        <v>4484851</v>
      </c>
      <c r="F9" s="3">
        <v>0</v>
      </c>
      <c r="G9" s="3">
        <v>4484851</v>
      </c>
    </row>
    <row r="10" spans="1:7" ht="21.75" x14ac:dyDescent="0.5">
      <c r="A10" s="3" t="s">
        <v>57</v>
      </c>
      <c r="B10" s="3" t="s">
        <v>58</v>
      </c>
      <c r="C10" s="3" t="s">
        <v>58</v>
      </c>
      <c r="D10" s="3" t="s">
        <v>58</v>
      </c>
      <c r="E10" s="3">
        <v>56531843.700000003</v>
      </c>
      <c r="F10" s="3">
        <v>0</v>
      </c>
      <c r="G10" s="3">
        <v>56531843.700000003</v>
      </c>
    </row>
    <row r="11" spans="1:7" ht="21.75" x14ac:dyDescent="0.5">
      <c r="A11" s="3" t="s">
        <v>1139</v>
      </c>
      <c r="B11" s="3" t="s">
        <v>58</v>
      </c>
      <c r="C11" s="3" t="s">
        <v>58</v>
      </c>
      <c r="D11" s="3" t="s">
        <v>58</v>
      </c>
      <c r="E11" s="3">
        <v>56531843.700000003</v>
      </c>
      <c r="F11" s="3">
        <v>0</v>
      </c>
      <c r="G11" s="3">
        <v>56531843.700000003</v>
      </c>
    </row>
    <row r="12" spans="1:7" ht="21.75" x14ac:dyDescent="0.5">
      <c r="A12" s="3" t="s">
        <v>1123</v>
      </c>
      <c r="B12" s="3" t="s">
        <v>58</v>
      </c>
      <c r="C12" s="3" t="s">
        <v>58</v>
      </c>
      <c r="D12" s="3" t="s">
        <v>58</v>
      </c>
      <c r="E12" s="3">
        <v>56531843.700000003</v>
      </c>
      <c r="F12" s="3">
        <v>0</v>
      </c>
      <c r="G12" s="3">
        <v>56531843.700000003</v>
      </c>
    </row>
    <row r="13" spans="1:7" ht="21.75" x14ac:dyDescent="0.5">
      <c r="A13" s="3" t="s">
        <v>1124</v>
      </c>
      <c r="B13" s="3" t="s">
        <v>58</v>
      </c>
      <c r="C13" s="3" t="s">
        <v>58</v>
      </c>
      <c r="D13" s="3" t="s">
        <v>58</v>
      </c>
      <c r="E13" s="3">
        <v>56531843.700000003</v>
      </c>
      <c r="F13" s="3">
        <v>0</v>
      </c>
      <c r="G13" s="3">
        <v>56531843.700000003</v>
      </c>
    </row>
    <row r="15" spans="1:7" ht="21.75" x14ac:dyDescent="0.5">
      <c r="E15" s="4" t="s">
        <v>58</v>
      </c>
      <c r="F15" s="5" t="s">
        <v>58</v>
      </c>
    </row>
    <row r="16" spans="1:7" ht="21.75" x14ac:dyDescent="0.5">
      <c r="E16" s="4" t="s">
        <v>58</v>
      </c>
      <c r="F16" s="5" t="s">
        <v>58</v>
      </c>
    </row>
    <row r="17" spans="5:6" ht="21.75" x14ac:dyDescent="0.5">
      <c r="E17" s="4" t="s">
        <v>58</v>
      </c>
      <c r="F17" s="5" t="s">
        <v>58</v>
      </c>
    </row>
    <row r="18" spans="5:6" ht="21.75" x14ac:dyDescent="0.5">
      <c r="E18" s="4" t="s">
        <v>58</v>
      </c>
      <c r="F18" s="5" t="s">
        <v>58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L322"/>
  <sheetViews>
    <sheetView view="pageBreakPreview" topLeftCell="A289" zoomScale="90" zoomScaleNormal="100" zoomScaleSheetLayoutView="90" workbookViewId="0">
      <selection activeCell="A311" sqref="A311:K311"/>
    </sheetView>
  </sheetViews>
  <sheetFormatPr defaultColWidth="9" defaultRowHeight="24" x14ac:dyDescent="0.55000000000000004"/>
  <cols>
    <col min="1" max="1" width="6.5" style="7" customWidth="1"/>
    <col min="2" max="2" width="12.5" style="68" customWidth="1"/>
    <col min="3" max="3" width="18.75" style="68" customWidth="1"/>
    <col min="4" max="4" width="4.875" style="68" hidden="1" customWidth="1"/>
    <col min="5" max="5" width="47.875" style="7" customWidth="1"/>
    <col min="6" max="6" width="10.125" style="68" customWidth="1"/>
    <col min="7" max="7" width="15.5" style="42" customWidth="1"/>
    <col min="8" max="8" width="15.125" style="42" customWidth="1"/>
    <col min="9" max="9" width="16.375" style="42" customWidth="1"/>
    <col min="10" max="10" width="14.25" style="42" customWidth="1"/>
    <col min="11" max="11" width="27" style="7" customWidth="1"/>
    <col min="12" max="12" width="14.875" style="7" customWidth="1"/>
    <col min="13" max="16384" width="9" style="7"/>
  </cols>
  <sheetData>
    <row r="1" spans="1:12" x14ac:dyDescent="0.55000000000000004">
      <c r="A1" s="181" t="s">
        <v>1140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</row>
    <row r="2" spans="1:12" x14ac:dyDescent="0.55000000000000004">
      <c r="A2" s="181" t="s">
        <v>1141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</row>
    <row r="3" spans="1:12" x14ac:dyDescent="0.55000000000000004">
      <c r="A3" s="181" t="s">
        <v>1142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</row>
    <row r="4" spans="1:12" ht="27.75" customHeight="1" x14ac:dyDescent="0.65">
      <c r="A4" s="182" t="s">
        <v>1143</v>
      </c>
      <c r="B4" s="182"/>
      <c r="C4" s="182"/>
      <c r="D4" s="182"/>
      <c r="E4" s="182"/>
      <c r="F4" s="182"/>
      <c r="G4" s="182"/>
      <c r="H4" s="182"/>
      <c r="I4" s="182"/>
      <c r="J4" s="9"/>
      <c r="K4" s="10"/>
    </row>
    <row r="5" spans="1:12" s="13" customFormat="1" x14ac:dyDescent="0.55000000000000004">
      <c r="A5" s="11" t="s">
        <v>1144</v>
      </c>
      <c r="B5" s="11" t="s">
        <v>1145</v>
      </c>
      <c r="C5" s="11" t="s">
        <v>1146</v>
      </c>
      <c r="D5" s="11"/>
      <c r="E5" s="11" t="s">
        <v>1147</v>
      </c>
      <c r="F5" s="11" t="s">
        <v>1148</v>
      </c>
      <c r="G5" s="12" t="s">
        <v>1149</v>
      </c>
      <c r="H5" s="12" t="s">
        <v>1150</v>
      </c>
      <c r="I5" s="12" t="s">
        <v>8</v>
      </c>
      <c r="J5" s="12" t="s">
        <v>1151</v>
      </c>
      <c r="K5" s="11" t="s">
        <v>1152</v>
      </c>
    </row>
    <row r="6" spans="1:12" s="13" customFormat="1" x14ac:dyDescent="0.55000000000000004">
      <c r="A6" s="14" t="s">
        <v>1153</v>
      </c>
      <c r="B6" s="14"/>
      <c r="C6" s="14" t="s">
        <v>1154</v>
      </c>
      <c r="D6" s="14"/>
      <c r="E6" s="14"/>
      <c r="F6" s="14"/>
      <c r="G6" s="15"/>
      <c r="H6" s="15"/>
      <c r="I6" s="15" t="s">
        <v>1155</v>
      </c>
      <c r="J6" s="15"/>
      <c r="K6" s="14"/>
    </row>
    <row r="7" spans="1:12" x14ac:dyDescent="0.55000000000000004">
      <c r="A7" s="16">
        <v>1</v>
      </c>
      <c r="B7" s="16" t="s">
        <v>1156</v>
      </c>
      <c r="C7" s="17">
        <v>100000000838</v>
      </c>
      <c r="D7" s="16">
        <v>0</v>
      </c>
      <c r="E7" s="18" t="s">
        <v>724</v>
      </c>
      <c r="F7" s="16" t="s">
        <v>1157</v>
      </c>
      <c r="G7" s="19">
        <v>1296000</v>
      </c>
      <c r="H7" s="19">
        <v>1296000</v>
      </c>
      <c r="I7" s="19">
        <v>-1295999</v>
      </c>
      <c r="J7" s="19">
        <v>1</v>
      </c>
      <c r="K7" s="20"/>
    </row>
    <row r="8" spans="1:12" ht="21.6" customHeight="1" x14ac:dyDescent="0.55000000000000004">
      <c r="A8" s="16"/>
      <c r="B8" s="16"/>
      <c r="C8" s="21"/>
      <c r="D8" s="21"/>
      <c r="E8" s="18"/>
      <c r="F8" s="22"/>
      <c r="G8" s="22"/>
      <c r="H8" s="19"/>
      <c r="I8" s="22"/>
      <c r="J8" s="22"/>
      <c r="K8" s="20"/>
      <c r="L8" s="23">
        <f>SUM(H7:H7)</f>
        <v>1296000</v>
      </c>
    </row>
    <row r="9" spans="1:12" ht="27.75" customHeight="1" x14ac:dyDescent="0.65">
      <c r="A9" s="182" t="s">
        <v>1158</v>
      </c>
      <c r="B9" s="182"/>
      <c r="C9" s="182"/>
      <c r="D9" s="182"/>
      <c r="E9" s="182"/>
      <c r="F9" s="182"/>
      <c r="G9" s="182"/>
      <c r="H9" s="182"/>
      <c r="I9" s="182"/>
      <c r="J9" s="9"/>
      <c r="K9" s="10"/>
    </row>
    <row r="10" spans="1:12" s="13" customFormat="1" x14ac:dyDescent="0.55000000000000004">
      <c r="A10" s="11" t="s">
        <v>1144</v>
      </c>
      <c r="B10" s="11" t="s">
        <v>1145</v>
      </c>
      <c r="C10" s="11" t="s">
        <v>1146</v>
      </c>
      <c r="D10" s="11"/>
      <c r="E10" s="11" t="s">
        <v>1147</v>
      </c>
      <c r="F10" s="11" t="s">
        <v>1148</v>
      </c>
      <c r="G10" s="12" t="s">
        <v>1149</v>
      </c>
      <c r="H10" s="12" t="s">
        <v>1150</v>
      </c>
      <c r="I10" s="12" t="s">
        <v>8</v>
      </c>
      <c r="J10" s="12" t="s">
        <v>1151</v>
      </c>
      <c r="K10" s="11" t="s">
        <v>1152</v>
      </c>
    </row>
    <row r="11" spans="1:12" s="13" customFormat="1" x14ac:dyDescent="0.55000000000000004">
      <c r="A11" s="14" t="s">
        <v>1153</v>
      </c>
      <c r="B11" s="14"/>
      <c r="C11" s="14" t="s">
        <v>1154</v>
      </c>
      <c r="D11" s="14"/>
      <c r="E11" s="14"/>
      <c r="F11" s="14"/>
      <c r="G11" s="15"/>
      <c r="H11" s="15"/>
      <c r="I11" s="15" t="s">
        <v>1155</v>
      </c>
      <c r="J11" s="15"/>
      <c r="K11" s="14"/>
    </row>
    <row r="12" spans="1:12" x14ac:dyDescent="0.55000000000000004">
      <c r="A12" s="16">
        <v>1</v>
      </c>
      <c r="B12" s="16" t="s">
        <v>1156</v>
      </c>
      <c r="C12" s="17">
        <v>100000000834</v>
      </c>
      <c r="D12" s="16">
        <v>0</v>
      </c>
      <c r="E12" s="18" t="s">
        <v>716</v>
      </c>
      <c r="F12" s="16" t="s">
        <v>1159</v>
      </c>
      <c r="G12" s="19">
        <f>+H12/4</f>
        <v>116000</v>
      </c>
      <c r="H12" s="19">
        <v>464000</v>
      </c>
      <c r="I12" s="19">
        <v>-463999</v>
      </c>
      <c r="J12" s="19">
        <v>1</v>
      </c>
      <c r="K12" s="20"/>
    </row>
    <row r="13" spans="1:12" ht="21.6" customHeight="1" x14ac:dyDescent="0.55000000000000004">
      <c r="A13" s="16"/>
      <c r="B13" s="16"/>
      <c r="C13" s="21"/>
      <c r="D13" s="21"/>
      <c r="E13" s="18"/>
      <c r="F13" s="22"/>
      <c r="G13" s="22"/>
      <c r="H13" s="19"/>
      <c r="I13" s="22"/>
      <c r="J13" s="22"/>
      <c r="K13" s="20"/>
      <c r="L13" s="23">
        <f>SUM(H12:H12)</f>
        <v>464000</v>
      </c>
    </row>
    <row r="14" spans="1:12" ht="27.75" customHeight="1" x14ac:dyDescent="0.55000000000000004">
      <c r="A14" s="182" t="s">
        <v>1160</v>
      </c>
      <c r="B14" s="182"/>
      <c r="C14" s="182"/>
      <c r="D14" s="182"/>
      <c r="E14" s="182"/>
      <c r="F14" s="182"/>
      <c r="G14" s="182"/>
      <c r="H14" s="182"/>
      <c r="I14" s="182"/>
      <c r="J14" s="24"/>
      <c r="K14" s="6"/>
    </row>
    <row r="15" spans="1:12" s="13" customFormat="1" x14ac:dyDescent="0.55000000000000004">
      <c r="A15" s="11" t="s">
        <v>1144</v>
      </c>
      <c r="B15" s="11" t="s">
        <v>1145</v>
      </c>
      <c r="C15" s="11" t="s">
        <v>1146</v>
      </c>
      <c r="D15" s="11"/>
      <c r="E15" s="11" t="s">
        <v>1147</v>
      </c>
      <c r="F15" s="11" t="s">
        <v>1148</v>
      </c>
      <c r="G15" s="12" t="s">
        <v>1149</v>
      </c>
      <c r="H15" s="12" t="s">
        <v>1150</v>
      </c>
      <c r="I15" s="12" t="s">
        <v>8</v>
      </c>
      <c r="J15" s="12" t="s">
        <v>1151</v>
      </c>
      <c r="K15" s="11" t="s">
        <v>1152</v>
      </c>
    </row>
    <row r="16" spans="1:12" s="13" customFormat="1" x14ac:dyDescent="0.55000000000000004">
      <c r="A16" s="14" t="s">
        <v>1153</v>
      </c>
      <c r="B16" s="14"/>
      <c r="C16" s="14" t="s">
        <v>1154</v>
      </c>
      <c r="D16" s="14"/>
      <c r="E16" s="14"/>
      <c r="F16" s="14"/>
      <c r="G16" s="15"/>
      <c r="H16" s="15"/>
      <c r="I16" s="15" t="s">
        <v>1155</v>
      </c>
      <c r="J16" s="15"/>
      <c r="K16" s="14"/>
    </row>
    <row r="17" spans="1:12" x14ac:dyDescent="0.55000000000000004">
      <c r="A17" s="16">
        <v>1</v>
      </c>
      <c r="B17" s="16" t="s">
        <v>1161</v>
      </c>
      <c r="C17" s="17">
        <v>100000000002</v>
      </c>
      <c r="D17" s="16">
        <v>0</v>
      </c>
      <c r="E17" s="18" t="s">
        <v>1162</v>
      </c>
      <c r="F17" s="16" t="s">
        <v>1163</v>
      </c>
      <c r="G17" s="19">
        <v>1290000</v>
      </c>
      <c r="H17" s="19">
        <v>1290000</v>
      </c>
      <c r="I17" s="19">
        <v>-1289999</v>
      </c>
      <c r="J17" s="25">
        <v>1</v>
      </c>
      <c r="K17" s="20"/>
    </row>
    <row r="18" spans="1:12" x14ac:dyDescent="0.55000000000000004">
      <c r="A18" s="16">
        <v>2</v>
      </c>
      <c r="B18" s="16" t="s">
        <v>1156</v>
      </c>
      <c r="C18" s="17">
        <v>100000000833</v>
      </c>
      <c r="D18" s="16">
        <v>0</v>
      </c>
      <c r="E18" s="18" t="s">
        <v>714</v>
      </c>
      <c r="F18" s="16" t="s">
        <v>1164</v>
      </c>
      <c r="G18" s="19">
        <v>657000</v>
      </c>
      <c r="H18" s="19">
        <v>657000</v>
      </c>
      <c r="I18" s="19">
        <v>-656999</v>
      </c>
      <c r="J18" s="25">
        <v>1</v>
      </c>
      <c r="K18" s="20"/>
    </row>
    <row r="19" spans="1:12" x14ac:dyDescent="0.55000000000000004">
      <c r="A19" s="16">
        <v>3</v>
      </c>
      <c r="B19" s="16" t="s">
        <v>1156</v>
      </c>
      <c r="C19" s="17">
        <v>100000000835</v>
      </c>
      <c r="D19" s="16">
        <v>0</v>
      </c>
      <c r="E19" s="18" t="s">
        <v>718</v>
      </c>
      <c r="F19" s="16" t="s">
        <v>1165</v>
      </c>
      <c r="G19" s="19">
        <v>38900</v>
      </c>
      <c r="H19" s="19">
        <v>38900</v>
      </c>
      <c r="I19" s="19">
        <v>-38899</v>
      </c>
      <c r="J19" s="25">
        <v>1</v>
      </c>
      <c r="K19" s="20"/>
    </row>
    <row r="20" spans="1:12" x14ac:dyDescent="0.55000000000000004">
      <c r="A20" s="16">
        <v>4</v>
      </c>
      <c r="B20" s="16" t="s">
        <v>1156</v>
      </c>
      <c r="C20" s="17">
        <v>100000000836</v>
      </c>
      <c r="D20" s="16">
        <v>0</v>
      </c>
      <c r="E20" s="18" t="s">
        <v>720</v>
      </c>
      <c r="F20" s="16" t="s">
        <v>1166</v>
      </c>
      <c r="G20" s="19">
        <v>6800</v>
      </c>
      <c r="H20" s="19">
        <v>6800</v>
      </c>
      <c r="I20" s="19">
        <v>-6799</v>
      </c>
      <c r="J20" s="25">
        <v>1</v>
      </c>
      <c r="K20" s="20"/>
    </row>
    <row r="21" spans="1:12" x14ac:dyDescent="0.55000000000000004">
      <c r="A21" s="16">
        <v>5</v>
      </c>
      <c r="B21" s="16" t="s">
        <v>1156</v>
      </c>
      <c r="C21" s="17">
        <v>100000000837</v>
      </c>
      <c r="D21" s="16">
        <v>0</v>
      </c>
      <c r="E21" s="18" t="s">
        <v>722</v>
      </c>
      <c r="F21" s="16" t="s">
        <v>1164</v>
      </c>
      <c r="G21" s="19">
        <v>19800</v>
      </c>
      <c r="H21" s="19">
        <v>19800</v>
      </c>
      <c r="I21" s="19">
        <v>-19799</v>
      </c>
      <c r="J21" s="25">
        <v>1</v>
      </c>
      <c r="K21" s="20"/>
    </row>
    <row r="22" spans="1:12" x14ac:dyDescent="0.55000000000000004">
      <c r="A22" s="16">
        <v>6</v>
      </c>
      <c r="B22" s="16" t="s">
        <v>1156</v>
      </c>
      <c r="C22" s="17">
        <v>100000000822</v>
      </c>
      <c r="D22" s="16">
        <v>0</v>
      </c>
      <c r="E22" s="18" t="s">
        <v>866</v>
      </c>
      <c r="F22" s="16" t="s">
        <v>1164</v>
      </c>
      <c r="G22" s="19">
        <v>34360</v>
      </c>
      <c r="H22" s="19">
        <v>34360</v>
      </c>
      <c r="I22" s="19">
        <v>-34359</v>
      </c>
      <c r="J22" s="25">
        <v>1</v>
      </c>
      <c r="K22" s="20"/>
    </row>
    <row r="23" spans="1:12" x14ac:dyDescent="0.55000000000000004">
      <c r="A23" s="16">
        <v>7</v>
      </c>
      <c r="B23" s="16" t="s">
        <v>1156</v>
      </c>
      <c r="C23" s="17">
        <v>100000000823</v>
      </c>
      <c r="D23" s="16">
        <v>0</v>
      </c>
      <c r="E23" s="18" t="s">
        <v>868</v>
      </c>
      <c r="F23" s="16" t="s">
        <v>1157</v>
      </c>
      <c r="G23" s="19">
        <v>5190</v>
      </c>
      <c r="H23" s="19">
        <v>5190</v>
      </c>
      <c r="I23" s="19">
        <v>-5189</v>
      </c>
      <c r="J23" s="25">
        <v>1</v>
      </c>
      <c r="K23" s="20"/>
    </row>
    <row r="24" spans="1:12" x14ac:dyDescent="0.55000000000000004">
      <c r="A24" s="16"/>
      <c r="B24" s="16"/>
      <c r="C24" s="17"/>
      <c r="D24" s="16"/>
      <c r="E24" s="18"/>
      <c r="F24" s="16"/>
      <c r="G24" s="19"/>
      <c r="H24" s="19"/>
      <c r="I24" s="19"/>
      <c r="J24" s="19"/>
      <c r="K24" s="20"/>
      <c r="L24" s="23">
        <f>SUM(H17:H23)</f>
        <v>2052050</v>
      </c>
    </row>
    <row r="25" spans="1:12" ht="27.75" customHeight="1" x14ac:dyDescent="0.55000000000000004">
      <c r="A25" s="8" t="s">
        <v>1167</v>
      </c>
      <c r="B25" s="26"/>
      <c r="C25" s="26"/>
      <c r="D25" s="26"/>
      <c r="E25" s="8"/>
      <c r="F25" s="26"/>
      <c r="G25" s="27"/>
      <c r="H25" s="27"/>
      <c r="I25" s="27"/>
      <c r="J25" s="28"/>
      <c r="K25" s="29"/>
    </row>
    <row r="26" spans="1:12" s="13" customFormat="1" x14ac:dyDescent="0.55000000000000004">
      <c r="A26" s="11" t="s">
        <v>1144</v>
      </c>
      <c r="B26" s="11" t="s">
        <v>1145</v>
      </c>
      <c r="C26" s="11" t="s">
        <v>1146</v>
      </c>
      <c r="D26" s="11"/>
      <c r="E26" s="11" t="s">
        <v>1147</v>
      </c>
      <c r="F26" s="11" t="s">
        <v>1148</v>
      </c>
      <c r="G26" s="12" t="s">
        <v>1149</v>
      </c>
      <c r="H26" s="12" t="s">
        <v>1150</v>
      </c>
      <c r="I26" s="12" t="s">
        <v>8</v>
      </c>
      <c r="J26" s="12" t="s">
        <v>1151</v>
      </c>
      <c r="K26" s="11" t="s">
        <v>1152</v>
      </c>
    </row>
    <row r="27" spans="1:12" s="13" customFormat="1" x14ac:dyDescent="0.55000000000000004">
      <c r="A27" s="14" t="s">
        <v>1153</v>
      </c>
      <c r="B27" s="14"/>
      <c r="C27" s="14" t="s">
        <v>1154</v>
      </c>
      <c r="D27" s="14"/>
      <c r="E27" s="14"/>
      <c r="F27" s="14"/>
      <c r="G27" s="15"/>
      <c r="H27" s="15"/>
      <c r="I27" s="15" t="s">
        <v>1155</v>
      </c>
      <c r="J27" s="15"/>
      <c r="K27" s="14"/>
    </row>
    <row r="28" spans="1:12" ht="23.45" customHeight="1" x14ac:dyDescent="0.55000000000000004">
      <c r="A28" s="16">
        <v>1</v>
      </c>
      <c r="B28" s="16" t="s">
        <v>1168</v>
      </c>
      <c r="C28" s="17">
        <v>100000000045</v>
      </c>
      <c r="D28" s="16">
        <v>0</v>
      </c>
      <c r="E28" s="18" t="s">
        <v>1169</v>
      </c>
      <c r="F28" s="16" t="s">
        <v>1170</v>
      </c>
      <c r="G28" s="19">
        <v>40000</v>
      </c>
      <c r="H28" s="19">
        <v>80000</v>
      </c>
      <c r="I28" s="19">
        <v>-79999</v>
      </c>
      <c r="J28" s="19">
        <v>1</v>
      </c>
      <c r="K28" s="16"/>
    </row>
    <row r="29" spans="1:12" ht="23.45" customHeight="1" x14ac:dyDescent="0.55000000000000004">
      <c r="A29" s="16">
        <v>2</v>
      </c>
      <c r="B29" s="16" t="s">
        <v>1168</v>
      </c>
      <c r="C29" s="17">
        <v>100000000046</v>
      </c>
      <c r="D29" s="16">
        <v>0</v>
      </c>
      <c r="E29" s="18" t="s">
        <v>1171</v>
      </c>
      <c r="F29" s="16" t="s">
        <v>1172</v>
      </c>
      <c r="G29" s="19">
        <v>30000</v>
      </c>
      <c r="H29" s="19">
        <v>30000</v>
      </c>
      <c r="I29" s="19">
        <v>-29999</v>
      </c>
      <c r="J29" s="19">
        <v>1</v>
      </c>
      <c r="K29" s="16"/>
    </row>
    <row r="30" spans="1:12" ht="23.45" customHeight="1" x14ac:dyDescent="0.55000000000000004">
      <c r="A30" s="16">
        <v>3</v>
      </c>
      <c r="B30" s="16" t="s">
        <v>1168</v>
      </c>
      <c r="C30" s="17">
        <v>100000000047</v>
      </c>
      <c r="D30" s="16">
        <v>0</v>
      </c>
      <c r="E30" s="18" t="s">
        <v>1173</v>
      </c>
      <c r="F30" s="16" t="s">
        <v>1174</v>
      </c>
      <c r="G30" s="19">
        <f>+H30/4</f>
        <v>10500</v>
      </c>
      <c r="H30" s="19">
        <v>42000</v>
      </c>
      <c r="I30" s="19">
        <v>-41999</v>
      </c>
      <c r="J30" s="19">
        <v>1</v>
      </c>
      <c r="K30" s="16"/>
    </row>
    <row r="31" spans="1:12" ht="23.45" customHeight="1" x14ac:dyDescent="0.55000000000000004">
      <c r="A31" s="16">
        <v>4</v>
      </c>
      <c r="B31" s="16" t="s">
        <v>1168</v>
      </c>
      <c r="C31" s="17">
        <v>100000000048</v>
      </c>
      <c r="D31" s="16">
        <v>0</v>
      </c>
      <c r="E31" s="18" t="s">
        <v>1175</v>
      </c>
      <c r="F31" s="16" t="s">
        <v>1159</v>
      </c>
      <c r="G31" s="19">
        <f>+H31/4</f>
        <v>18500</v>
      </c>
      <c r="H31" s="19">
        <v>74000</v>
      </c>
      <c r="I31" s="19">
        <v>-73999</v>
      </c>
      <c r="J31" s="19">
        <v>1</v>
      </c>
      <c r="K31" s="16"/>
    </row>
    <row r="32" spans="1:12" ht="23.45" customHeight="1" x14ac:dyDescent="0.55000000000000004">
      <c r="A32" s="16">
        <v>5</v>
      </c>
      <c r="B32" s="16" t="s">
        <v>1168</v>
      </c>
      <c r="C32" s="17">
        <v>100000000049</v>
      </c>
      <c r="D32" s="16">
        <v>0</v>
      </c>
      <c r="E32" s="18" t="s">
        <v>1176</v>
      </c>
      <c r="F32" s="16" t="s">
        <v>1159</v>
      </c>
      <c r="G32" s="19">
        <v>10000</v>
      </c>
      <c r="H32" s="19">
        <v>40000</v>
      </c>
      <c r="I32" s="19">
        <v>-39999</v>
      </c>
      <c r="J32" s="19">
        <v>1</v>
      </c>
      <c r="K32" s="16"/>
    </row>
    <row r="33" spans="1:12" ht="23.45" customHeight="1" x14ac:dyDescent="0.55000000000000004">
      <c r="A33" s="16">
        <v>6</v>
      </c>
      <c r="B33" s="16" t="s">
        <v>1168</v>
      </c>
      <c r="C33" s="17">
        <v>100000000050</v>
      </c>
      <c r="D33" s="16">
        <v>0</v>
      </c>
      <c r="E33" s="18" t="s">
        <v>492</v>
      </c>
      <c r="F33" s="16" t="s">
        <v>1177</v>
      </c>
      <c r="G33" s="19">
        <v>5000</v>
      </c>
      <c r="H33" s="19">
        <v>10000</v>
      </c>
      <c r="I33" s="19">
        <v>-9999</v>
      </c>
      <c r="J33" s="19">
        <v>1</v>
      </c>
      <c r="K33" s="16"/>
    </row>
    <row r="34" spans="1:12" ht="23.45" customHeight="1" x14ac:dyDescent="0.55000000000000004">
      <c r="A34" s="16">
        <v>7</v>
      </c>
      <c r="B34" s="16" t="s">
        <v>1156</v>
      </c>
      <c r="C34" s="17">
        <v>100000000808</v>
      </c>
      <c r="D34" s="16"/>
      <c r="E34" s="30" t="s">
        <v>779</v>
      </c>
      <c r="F34" s="16" t="s">
        <v>1157</v>
      </c>
      <c r="G34" s="19">
        <v>13000</v>
      </c>
      <c r="H34" s="31">
        <v>13000</v>
      </c>
      <c r="I34" s="31">
        <v>-12999</v>
      </c>
      <c r="J34" s="19">
        <v>1</v>
      </c>
      <c r="K34" s="16"/>
    </row>
    <row r="35" spans="1:12" ht="23.45" customHeight="1" x14ac:dyDescent="0.55000000000000004">
      <c r="A35" s="16">
        <v>8</v>
      </c>
      <c r="B35" s="16" t="s">
        <v>1156</v>
      </c>
      <c r="C35" s="17">
        <v>100000000809</v>
      </c>
      <c r="D35" s="16">
        <v>0</v>
      </c>
      <c r="E35" s="18" t="s">
        <v>923</v>
      </c>
      <c r="F35" s="16" t="s">
        <v>1178</v>
      </c>
      <c r="G35" s="19">
        <v>10000</v>
      </c>
      <c r="H35" s="19">
        <v>10000</v>
      </c>
      <c r="I35" s="19">
        <v>-9999</v>
      </c>
      <c r="J35" s="19">
        <v>1</v>
      </c>
      <c r="K35" s="16"/>
    </row>
    <row r="36" spans="1:12" ht="23.45" customHeight="1" x14ac:dyDescent="0.55000000000000004">
      <c r="A36" s="16">
        <v>9</v>
      </c>
      <c r="B36" s="16" t="s">
        <v>1156</v>
      </c>
      <c r="C36" s="17">
        <v>100000000810</v>
      </c>
      <c r="D36" s="16">
        <v>0</v>
      </c>
      <c r="E36" s="18" t="s">
        <v>925</v>
      </c>
      <c r="F36" s="16" t="s">
        <v>1178</v>
      </c>
      <c r="G36" s="19">
        <v>7500</v>
      </c>
      <c r="H36" s="19">
        <v>7500</v>
      </c>
      <c r="I36" s="19">
        <v>-7499</v>
      </c>
      <c r="J36" s="19">
        <v>1</v>
      </c>
      <c r="K36" s="16"/>
    </row>
    <row r="37" spans="1:12" ht="23.45" customHeight="1" x14ac:dyDescent="0.55000000000000004">
      <c r="A37" s="16">
        <v>10</v>
      </c>
      <c r="B37" s="16" t="s">
        <v>1156</v>
      </c>
      <c r="C37" s="17">
        <v>100000000811</v>
      </c>
      <c r="D37" s="16">
        <v>0</v>
      </c>
      <c r="E37" s="18" t="s">
        <v>969</v>
      </c>
      <c r="F37" s="16" t="s">
        <v>1164</v>
      </c>
      <c r="G37" s="19">
        <v>21500</v>
      </c>
      <c r="H37" s="19">
        <v>21500</v>
      </c>
      <c r="I37" s="19">
        <v>-21499</v>
      </c>
      <c r="J37" s="19">
        <v>1</v>
      </c>
      <c r="K37" s="16"/>
    </row>
    <row r="38" spans="1:12" ht="23.45" customHeight="1" x14ac:dyDescent="0.55000000000000004">
      <c r="A38" s="16">
        <v>11</v>
      </c>
      <c r="B38" s="16" t="s">
        <v>1156</v>
      </c>
      <c r="C38" s="17">
        <v>100000000812</v>
      </c>
      <c r="D38" s="16">
        <v>0</v>
      </c>
      <c r="E38" s="18" t="s">
        <v>942</v>
      </c>
      <c r="F38" s="16" t="s">
        <v>1177</v>
      </c>
      <c r="G38" s="19">
        <v>20000</v>
      </c>
      <c r="H38" s="19">
        <v>40000</v>
      </c>
      <c r="I38" s="19">
        <v>-39999</v>
      </c>
      <c r="J38" s="19">
        <v>1</v>
      </c>
      <c r="K38" s="16"/>
    </row>
    <row r="39" spans="1:12" ht="23.45" customHeight="1" x14ac:dyDescent="0.55000000000000004">
      <c r="A39" s="16">
        <v>12</v>
      </c>
      <c r="B39" s="16" t="s">
        <v>1156</v>
      </c>
      <c r="C39" s="17">
        <v>100000000813</v>
      </c>
      <c r="D39" s="16">
        <v>0</v>
      </c>
      <c r="E39" s="18" t="s">
        <v>944</v>
      </c>
      <c r="F39" s="16" t="s">
        <v>1179</v>
      </c>
      <c r="G39" s="19">
        <v>3000</v>
      </c>
      <c r="H39" s="19">
        <v>9000</v>
      </c>
      <c r="I39" s="19">
        <v>-8999</v>
      </c>
      <c r="J39" s="19">
        <v>1</v>
      </c>
      <c r="K39" s="16"/>
    </row>
    <row r="40" spans="1:12" ht="23.45" customHeight="1" x14ac:dyDescent="0.55000000000000004">
      <c r="A40" s="16">
        <v>13</v>
      </c>
      <c r="B40" s="16" t="s">
        <v>1156</v>
      </c>
      <c r="C40" s="17">
        <v>100000000814</v>
      </c>
      <c r="D40" s="16">
        <v>0</v>
      </c>
      <c r="E40" s="18" t="s">
        <v>946</v>
      </c>
      <c r="F40" s="16" t="s">
        <v>1165</v>
      </c>
      <c r="G40" s="19">
        <v>11000</v>
      </c>
      <c r="H40" s="19">
        <v>11000</v>
      </c>
      <c r="I40" s="19">
        <v>-10999</v>
      </c>
      <c r="J40" s="19">
        <v>1</v>
      </c>
      <c r="K40" s="16"/>
    </row>
    <row r="41" spans="1:12" ht="23.45" customHeight="1" x14ac:dyDescent="0.55000000000000004">
      <c r="A41" s="16">
        <v>14</v>
      </c>
      <c r="B41" s="16" t="s">
        <v>1156</v>
      </c>
      <c r="C41" s="17">
        <v>100000000815</v>
      </c>
      <c r="D41" s="16">
        <v>0</v>
      </c>
      <c r="E41" s="18" t="s">
        <v>1180</v>
      </c>
      <c r="F41" s="16" t="s">
        <v>1157</v>
      </c>
      <c r="G41" s="19">
        <v>8000</v>
      </c>
      <c r="H41" s="19">
        <v>8000</v>
      </c>
      <c r="I41" s="19">
        <v>-7999</v>
      </c>
      <c r="J41" s="19">
        <v>1</v>
      </c>
      <c r="K41" s="16"/>
    </row>
    <row r="42" spans="1:12" ht="23.45" customHeight="1" x14ac:dyDescent="0.55000000000000004">
      <c r="A42" s="16">
        <v>15</v>
      </c>
      <c r="B42" s="16" t="s">
        <v>1156</v>
      </c>
      <c r="C42" s="17">
        <v>100000000839</v>
      </c>
      <c r="D42" s="16">
        <v>0</v>
      </c>
      <c r="E42" s="18" t="s">
        <v>726</v>
      </c>
      <c r="F42" s="16" t="s">
        <v>1181</v>
      </c>
      <c r="G42" s="19">
        <v>6000</v>
      </c>
      <c r="H42" s="19">
        <v>132000</v>
      </c>
      <c r="I42" s="19">
        <v>-131999</v>
      </c>
      <c r="J42" s="19">
        <v>1</v>
      </c>
      <c r="K42" s="16"/>
    </row>
    <row r="43" spans="1:12" ht="23.45" customHeight="1" x14ac:dyDescent="0.55000000000000004">
      <c r="A43" s="16">
        <v>16</v>
      </c>
      <c r="B43" s="16" t="s">
        <v>1156</v>
      </c>
      <c r="C43" s="17">
        <v>100000000840</v>
      </c>
      <c r="D43" s="16">
        <v>0</v>
      </c>
      <c r="E43" s="18" t="s">
        <v>728</v>
      </c>
      <c r="F43" s="16" t="s">
        <v>1159</v>
      </c>
      <c r="G43" s="19">
        <v>7000</v>
      </c>
      <c r="H43" s="19">
        <v>28000</v>
      </c>
      <c r="I43" s="19">
        <v>-27999</v>
      </c>
      <c r="J43" s="19">
        <v>1</v>
      </c>
      <c r="K43" s="16"/>
    </row>
    <row r="44" spans="1:12" ht="23.45" customHeight="1" x14ac:dyDescent="0.55000000000000004">
      <c r="A44" s="16">
        <v>17</v>
      </c>
      <c r="B44" s="16" t="s">
        <v>1156</v>
      </c>
      <c r="C44" s="17">
        <v>100000000841</v>
      </c>
      <c r="D44" s="16">
        <v>0</v>
      </c>
      <c r="E44" s="18" t="s">
        <v>730</v>
      </c>
      <c r="F44" s="16" t="s">
        <v>1182</v>
      </c>
      <c r="G44" s="19">
        <v>10000</v>
      </c>
      <c r="H44" s="19">
        <v>170000</v>
      </c>
      <c r="I44" s="19">
        <v>-169999</v>
      </c>
      <c r="J44" s="19">
        <v>1</v>
      </c>
      <c r="K44" s="16"/>
    </row>
    <row r="45" spans="1:12" ht="23.45" customHeight="1" x14ac:dyDescent="0.55000000000000004">
      <c r="A45" s="16">
        <v>18</v>
      </c>
      <c r="B45" s="16" t="s">
        <v>1156</v>
      </c>
      <c r="C45" s="17">
        <v>100000000842</v>
      </c>
      <c r="D45" s="16">
        <v>0</v>
      </c>
      <c r="E45" s="18" t="s">
        <v>732</v>
      </c>
      <c r="F45" s="16" t="s">
        <v>1157</v>
      </c>
      <c r="G45" s="19">
        <v>11500</v>
      </c>
      <c r="H45" s="19">
        <v>11500</v>
      </c>
      <c r="I45" s="19">
        <v>-11499</v>
      </c>
      <c r="J45" s="19">
        <v>1</v>
      </c>
      <c r="K45" s="16"/>
    </row>
    <row r="46" spans="1:12" ht="23.45" customHeight="1" x14ac:dyDescent="0.55000000000000004">
      <c r="A46" s="16">
        <v>19</v>
      </c>
      <c r="B46" s="16" t="s">
        <v>1156</v>
      </c>
      <c r="C46" s="17">
        <v>100000000818</v>
      </c>
      <c r="D46" s="16">
        <v>0</v>
      </c>
      <c r="E46" s="18" t="s">
        <v>858</v>
      </c>
      <c r="F46" s="16" t="s">
        <v>1157</v>
      </c>
      <c r="G46" s="19">
        <v>10790</v>
      </c>
      <c r="H46" s="19">
        <v>10790</v>
      </c>
      <c r="I46" s="19">
        <v>-10789</v>
      </c>
      <c r="J46" s="19">
        <v>1</v>
      </c>
      <c r="K46" s="20"/>
    </row>
    <row r="47" spans="1:12" ht="24" customHeight="1" x14ac:dyDescent="0.55000000000000004">
      <c r="A47" s="16"/>
      <c r="B47" s="16"/>
      <c r="C47" s="17"/>
      <c r="D47" s="16"/>
      <c r="E47" s="18"/>
      <c r="F47" s="32"/>
      <c r="G47" s="19"/>
      <c r="H47" s="19"/>
      <c r="I47" s="19"/>
      <c r="J47" s="19"/>
      <c r="K47" s="20"/>
      <c r="L47" s="23">
        <f>SUM(H28:H46)</f>
        <v>748290</v>
      </c>
    </row>
    <row r="48" spans="1:12" ht="27.75" customHeight="1" x14ac:dyDescent="0.55000000000000004">
      <c r="A48" s="182" t="s">
        <v>1183</v>
      </c>
      <c r="B48" s="182"/>
      <c r="C48" s="182"/>
      <c r="D48" s="182"/>
      <c r="E48" s="182"/>
      <c r="F48" s="182"/>
      <c r="G48" s="182"/>
      <c r="H48" s="182"/>
      <c r="I48" s="182"/>
      <c r="J48" s="24"/>
      <c r="K48" s="6"/>
    </row>
    <row r="49" spans="1:12" s="13" customFormat="1" x14ac:dyDescent="0.55000000000000004">
      <c r="A49" s="11" t="s">
        <v>1144</v>
      </c>
      <c r="B49" s="11" t="s">
        <v>1145</v>
      </c>
      <c r="C49" s="11" t="s">
        <v>1146</v>
      </c>
      <c r="D49" s="11"/>
      <c r="E49" s="11" t="s">
        <v>1147</v>
      </c>
      <c r="F49" s="11" t="s">
        <v>1148</v>
      </c>
      <c r="G49" s="12" t="s">
        <v>1149</v>
      </c>
      <c r="H49" s="12" t="s">
        <v>1150</v>
      </c>
      <c r="I49" s="12" t="s">
        <v>8</v>
      </c>
      <c r="J49" s="12" t="s">
        <v>1151</v>
      </c>
      <c r="K49" s="11" t="s">
        <v>1152</v>
      </c>
    </row>
    <row r="50" spans="1:12" s="13" customFormat="1" x14ac:dyDescent="0.55000000000000004">
      <c r="A50" s="14" t="s">
        <v>1153</v>
      </c>
      <c r="B50" s="14"/>
      <c r="C50" s="14" t="s">
        <v>1154</v>
      </c>
      <c r="D50" s="14"/>
      <c r="E50" s="14"/>
      <c r="F50" s="14"/>
      <c r="G50" s="15"/>
      <c r="H50" s="15"/>
      <c r="I50" s="15" t="s">
        <v>1155</v>
      </c>
      <c r="J50" s="15"/>
      <c r="K50" s="14"/>
    </row>
    <row r="51" spans="1:12" x14ac:dyDescent="0.55000000000000004">
      <c r="A51" s="33">
        <v>1</v>
      </c>
      <c r="B51" s="33" t="s">
        <v>1156</v>
      </c>
      <c r="C51" s="34">
        <v>100000000819</v>
      </c>
      <c r="D51" s="33">
        <v>0</v>
      </c>
      <c r="E51" s="35" t="s">
        <v>1184</v>
      </c>
      <c r="F51" s="33" t="s">
        <v>1157</v>
      </c>
      <c r="G51" s="36">
        <v>29900</v>
      </c>
      <c r="H51" s="36">
        <v>29900</v>
      </c>
      <c r="I51" s="36">
        <v>29899</v>
      </c>
      <c r="J51" s="36">
        <v>1</v>
      </c>
      <c r="K51" s="37"/>
      <c r="L51" s="23">
        <f>+H51</f>
        <v>29900</v>
      </c>
    </row>
    <row r="52" spans="1:12" x14ac:dyDescent="0.55000000000000004">
      <c r="A52" s="16"/>
      <c r="B52" s="16"/>
      <c r="C52" s="17"/>
      <c r="D52" s="16"/>
      <c r="E52" s="18"/>
      <c r="F52" s="16"/>
      <c r="G52" s="19"/>
      <c r="H52" s="19"/>
      <c r="I52" s="19"/>
      <c r="J52" s="19"/>
      <c r="K52" s="20"/>
      <c r="L52" s="23">
        <f>SUM(L14:L51)</f>
        <v>2830240</v>
      </c>
    </row>
    <row r="53" spans="1:12" ht="26.25" customHeight="1" x14ac:dyDescent="0.55000000000000004">
      <c r="A53" s="181" t="s">
        <v>1140</v>
      </c>
      <c r="B53" s="181"/>
      <c r="C53" s="181"/>
      <c r="D53" s="181"/>
      <c r="E53" s="181"/>
      <c r="F53" s="181"/>
      <c r="G53" s="181"/>
      <c r="H53" s="181"/>
      <c r="I53" s="181"/>
      <c r="J53" s="181"/>
      <c r="K53" s="181"/>
    </row>
    <row r="54" spans="1:12" ht="26.25" customHeight="1" x14ac:dyDescent="0.55000000000000004">
      <c r="A54" s="181" t="s">
        <v>1141</v>
      </c>
      <c r="B54" s="181"/>
      <c r="C54" s="181"/>
      <c r="D54" s="181"/>
      <c r="E54" s="181"/>
      <c r="F54" s="181"/>
      <c r="G54" s="181"/>
      <c r="H54" s="181"/>
      <c r="I54" s="181"/>
      <c r="J54" s="181"/>
      <c r="K54" s="181"/>
    </row>
    <row r="55" spans="1:12" ht="25.5" customHeight="1" x14ac:dyDescent="0.55000000000000004">
      <c r="A55" s="181" t="s">
        <v>1185</v>
      </c>
      <c r="B55" s="181"/>
      <c r="C55" s="181"/>
      <c r="D55" s="181"/>
      <c r="E55" s="181"/>
      <c r="F55" s="181"/>
      <c r="G55" s="181"/>
      <c r="H55" s="181"/>
      <c r="I55" s="181"/>
      <c r="J55" s="181"/>
      <c r="K55" s="181"/>
    </row>
    <row r="56" spans="1:12" s="13" customFormat="1" ht="36.6" customHeight="1" x14ac:dyDescent="0.55000000000000004">
      <c r="A56" s="180" t="s">
        <v>1186</v>
      </c>
      <c r="B56" s="180"/>
      <c r="C56" s="180"/>
      <c r="D56" s="180"/>
      <c r="E56" s="180"/>
      <c r="F56" s="180"/>
      <c r="G56" s="180"/>
      <c r="H56" s="180"/>
      <c r="I56" s="180"/>
      <c r="J56" s="180"/>
      <c r="K56" s="180"/>
    </row>
    <row r="57" spans="1:12" s="13" customFormat="1" x14ac:dyDescent="0.55000000000000004">
      <c r="A57" s="11" t="s">
        <v>1144</v>
      </c>
      <c r="B57" s="11" t="s">
        <v>1145</v>
      </c>
      <c r="C57" s="11" t="s">
        <v>1146</v>
      </c>
      <c r="D57" s="11"/>
      <c r="E57" s="11" t="s">
        <v>1147</v>
      </c>
      <c r="F57" s="11" t="s">
        <v>1148</v>
      </c>
      <c r="G57" s="12" t="s">
        <v>1149</v>
      </c>
      <c r="H57" s="12" t="s">
        <v>1150</v>
      </c>
      <c r="I57" s="12" t="s">
        <v>8</v>
      </c>
      <c r="J57" s="12" t="s">
        <v>1151</v>
      </c>
      <c r="K57" s="11" t="s">
        <v>1152</v>
      </c>
    </row>
    <row r="58" spans="1:12" x14ac:dyDescent="0.55000000000000004">
      <c r="A58" s="14" t="s">
        <v>1153</v>
      </c>
      <c r="B58" s="14"/>
      <c r="C58" s="14" t="s">
        <v>1154</v>
      </c>
      <c r="D58" s="14"/>
      <c r="E58" s="14"/>
      <c r="F58" s="14"/>
      <c r="G58" s="15"/>
      <c r="H58" s="15"/>
      <c r="I58" s="15" t="s">
        <v>1155</v>
      </c>
      <c r="J58" s="15"/>
      <c r="K58" s="14"/>
    </row>
    <row r="59" spans="1:12" x14ac:dyDescent="0.55000000000000004">
      <c r="A59" s="16">
        <v>1</v>
      </c>
      <c r="B59" s="16" t="s">
        <v>1156</v>
      </c>
      <c r="C59" s="17">
        <v>100000000826</v>
      </c>
      <c r="D59" s="16">
        <v>0</v>
      </c>
      <c r="E59" s="18" t="s">
        <v>874</v>
      </c>
      <c r="F59" s="16" t="s">
        <v>1187</v>
      </c>
      <c r="G59" s="19">
        <f>+H59/2</f>
        <v>50000</v>
      </c>
      <c r="H59" s="19">
        <v>100000</v>
      </c>
      <c r="I59" s="19">
        <v>-99999</v>
      </c>
      <c r="J59" s="19">
        <v>1</v>
      </c>
      <c r="K59" s="20"/>
    </row>
    <row r="60" spans="1:12" x14ac:dyDescent="0.55000000000000004">
      <c r="A60" s="16">
        <v>2</v>
      </c>
      <c r="B60" s="16" t="s">
        <v>1156</v>
      </c>
      <c r="C60" s="17">
        <v>100000000827</v>
      </c>
      <c r="D60" s="16">
        <v>0</v>
      </c>
      <c r="E60" s="18" t="s">
        <v>876</v>
      </c>
      <c r="F60" s="16" t="s">
        <v>1157</v>
      </c>
      <c r="G60" s="19">
        <v>29900</v>
      </c>
      <c r="H60" s="19">
        <v>29900</v>
      </c>
      <c r="I60" s="19">
        <v>-29899</v>
      </c>
      <c r="J60" s="19">
        <v>1</v>
      </c>
      <c r="K60" s="18"/>
    </row>
    <row r="61" spans="1:12" x14ac:dyDescent="0.55000000000000004">
      <c r="A61" s="16">
        <v>3</v>
      </c>
      <c r="B61" s="16" t="s">
        <v>1156</v>
      </c>
      <c r="C61" s="17">
        <v>100000000848</v>
      </c>
      <c r="D61" s="16">
        <v>0</v>
      </c>
      <c r="E61" s="18" t="s">
        <v>735</v>
      </c>
      <c r="F61" s="16" t="s">
        <v>1157</v>
      </c>
      <c r="G61" s="19">
        <v>400000</v>
      </c>
      <c r="H61" s="19">
        <v>400000</v>
      </c>
      <c r="I61" s="19">
        <v>-399999</v>
      </c>
      <c r="J61" s="19">
        <v>1</v>
      </c>
      <c r="K61" s="18"/>
    </row>
    <row r="62" spans="1:12" x14ac:dyDescent="0.55000000000000004">
      <c r="A62" s="16">
        <v>4</v>
      </c>
      <c r="B62" s="16" t="s">
        <v>1188</v>
      </c>
      <c r="C62" s="17">
        <v>100000000071</v>
      </c>
      <c r="D62" s="16">
        <v>0</v>
      </c>
      <c r="E62" s="18" t="s">
        <v>1189</v>
      </c>
      <c r="F62" s="16" t="s">
        <v>1190</v>
      </c>
      <c r="G62" s="19">
        <f>+H62/3</f>
        <v>87000</v>
      </c>
      <c r="H62" s="19">
        <v>261000</v>
      </c>
      <c r="I62" s="19">
        <v>-260999</v>
      </c>
      <c r="J62" s="19">
        <v>1</v>
      </c>
      <c r="K62" s="18"/>
    </row>
    <row r="63" spans="1:12" x14ac:dyDescent="0.55000000000000004">
      <c r="A63" s="16">
        <v>5</v>
      </c>
      <c r="B63" s="16" t="s">
        <v>1188</v>
      </c>
      <c r="C63" s="17">
        <v>100000000075</v>
      </c>
      <c r="D63" s="16">
        <v>0</v>
      </c>
      <c r="E63" s="18" t="s">
        <v>444</v>
      </c>
      <c r="F63" s="16" t="s">
        <v>1191</v>
      </c>
      <c r="G63" s="19">
        <f>+H63/7</f>
        <v>34000</v>
      </c>
      <c r="H63" s="19">
        <v>238000</v>
      </c>
      <c r="I63" s="19">
        <v>-237999</v>
      </c>
      <c r="J63" s="36">
        <v>1</v>
      </c>
      <c r="K63" s="18"/>
    </row>
    <row r="64" spans="1:12" x14ac:dyDescent="0.55000000000000004">
      <c r="A64" s="16">
        <v>6</v>
      </c>
      <c r="B64" s="16" t="s">
        <v>1188</v>
      </c>
      <c r="C64" s="17">
        <v>100000000076</v>
      </c>
      <c r="D64" s="16">
        <v>0</v>
      </c>
      <c r="E64" s="18" t="s">
        <v>1192</v>
      </c>
      <c r="F64" s="16" t="s">
        <v>1193</v>
      </c>
      <c r="G64" s="19">
        <f>+H64/20</f>
        <v>12500</v>
      </c>
      <c r="H64" s="19">
        <v>250000</v>
      </c>
      <c r="I64" s="19">
        <v>-249999</v>
      </c>
      <c r="J64" s="36">
        <v>1</v>
      </c>
      <c r="K64" s="18"/>
    </row>
    <row r="65" spans="1:12" x14ac:dyDescent="0.55000000000000004">
      <c r="A65" s="16">
        <v>7</v>
      </c>
      <c r="B65" s="16" t="s">
        <v>1188</v>
      </c>
      <c r="C65" s="17">
        <v>100000000072</v>
      </c>
      <c r="D65" s="16">
        <v>0</v>
      </c>
      <c r="E65" s="18" t="s">
        <v>1194</v>
      </c>
      <c r="F65" s="16" t="s">
        <v>1177</v>
      </c>
      <c r="G65" s="19">
        <f>+H65/2</f>
        <v>29900</v>
      </c>
      <c r="H65" s="19">
        <v>59800</v>
      </c>
      <c r="I65" s="19">
        <v>-59799</v>
      </c>
      <c r="J65" s="19">
        <v>1</v>
      </c>
      <c r="K65" s="18"/>
    </row>
    <row r="66" spans="1:12" x14ac:dyDescent="0.55000000000000004">
      <c r="A66" s="16">
        <v>8</v>
      </c>
      <c r="B66" s="16" t="s">
        <v>1188</v>
      </c>
      <c r="C66" s="17">
        <v>100000000073</v>
      </c>
      <c r="D66" s="16">
        <v>0</v>
      </c>
      <c r="E66" s="18" t="s">
        <v>1195</v>
      </c>
      <c r="F66" s="16" t="s">
        <v>1196</v>
      </c>
      <c r="G66" s="19">
        <v>49900</v>
      </c>
      <c r="H66" s="19">
        <v>49900</v>
      </c>
      <c r="I66" s="38">
        <v>-49899</v>
      </c>
      <c r="J66" s="38">
        <v>1</v>
      </c>
      <c r="K66" s="18"/>
    </row>
    <row r="67" spans="1:12" x14ac:dyDescent="0.55000000000000004">
      <c r="A67" s="16">
        <v>9</v>
      </c>
      <c r="B67" s="16" t="s">
        <v>1188</v>
      </c>
      <c r="C67" s="17">
        <v>100000000074</v>
      </c>
      <c r="D67" s="16">
        <v>0</v>
      </c>
      <c r="E67" s="18" t="s">
        <v>561</v>
      </c>
      <c r="F67" s="16" t="s">
        <v>1196</v>
      </c>
      <c r="G67" s="19">
        <v>49000</v>
      </c>
      <c r="H67" s="19">
        <v>49000</v>
      </c>
      <c r="I67" s="38">
        <v>-48999</v>
      </c>
      <c r="J67" s="38">
        <v>1</v>
      </c>
      <c r="K67" s="18"/>
    </row>
    <row r="68" spans="1:12" x14ac:dyDescent="0.55000000000000004">
      <c r="A68" s="16">
        <v>10</v>
      </c>
      <c r="B68" s="16" t="s">
        <v>1188</v>
      </c>
      <c r="C68" s="17">
        <v>100000000077</v>
      </c>
      <c r="D68" s="16">
        <v>0</v>
      </c>
      <c r="E68" s="18" t="s">
        <v>1197</v>
      </c>
      <c r="F68" s="16" t="s">
        <v>1157</v>
      </c>
      <c r="G68" s="19">
        <v>99000</v>
      </c>
      <c r="H68" s="19">
        <v>99000</v>
      </c>
      <c r="I68" s="38">
        <v>-98999</v>
      </c>
      <c r="J68" s="38">
        <v>1</v>
      </c>
      <c r="K68" s="20"/>
    </row>
    <row r="69" spans="1:12" x14ac:dyDescent="0.55000000000000004">
      <c r="A69" s="16">
        <v>11</v>
      </c>
      <c r="B69" s="16" t="s">
        <v>1156</v>
      </c>
      <c r="C69" s="17">
        <v>100000000849</v>
      </c>
      <c r="D69" s="16">
        <v>0</v>
      </c>
      <c r="E69" s="18" t="s">
        <v>742</v>
      </c>
      <c r="F69" s="16" t="s">
        <v>1157</v>
      </c>
      <c r="G69" s="19">
        <v>200000</v>
      </c>
      <c r="H69" s="19">
        <v>200000</v>
      </c>
      <c r="I69" s="38">
        <v>-199999</v>
      </c>
      <c r="J69" s="38">
        <v>1</v>
      </c>
      <c r="K69" s="18"/>
    </row>
    <row r="70" spans="1:12" x14ac:dyDescent="0.55000000000000004">
      <c r="A70" s="16">
        <v>12</v>
      </c>
      <c r="B70" s="16" t="s">
        <v>1156</v>
      </c>
      <c r="C70" s="17">
        <v>100000000850</v>
      </c>
      <c r="D70" s="16">
        <v>0</v>
      </c>
      <c r="E70" s="18" t="s">
        <v>744</v>
      </c>
      <c r="F70" s="16" t="s">
        <v>1157</v>
      </c>
      <c r="G70" s="19">
        <v>50000</v>
      </c>
      <c r="H70" s="19">
        <v>50000</v>
      </c>
      <c r="I70" s="38">
        <v>-49999</v>
      </c>
      <c r="J70" s="38">
        <v>1</v>
      </c>
      <c r="K70" s="18"/>
      <c r="L70" s="23">
        <f>SUM(H59:H70)</f>
        <v>1786600</v>
      </c>
    </row>
    <row r="71" spans="1:12" x14ac:dyDescent="0.55000000000000004">
      <c r="A71" s="16"/>
      <c r="B71" s="16"/>
      <c r="C71" s="21"/>
      <c r="D71" s="21"/>
      <c r="E71" s="18"/>
      <c r="F71" s="22"/>
      <c r="G71" s="19"/>
      <c r="H71" s="19"/>
      <c r="I71" s="19"/>
      <c r="J71" s="19"/>
      <c r="K71" s="18"/>
    </row>
    <row r="72" spans="1:12" s="13" customFormat="1" x14ac:dyDescent="0.55000000000000004">
      <c r="A72" s="180" t="s">
        <v>1198</v>
      </c>
      <c r="B72" s="180"/>
      <c r="C72" s="180"/>
      <c r="D72" s="180"/>
      <c r="E72" s="180"/>
      <c r="F72" s="180"/>
      <c r="G72" s="180"/>
      <c r="H72" s="180"/>
      <c r="I72" s="180"/>
      <c r="J72" s="180"/>
      <c r="K72" s="180"/>
    </row>
    <row r="73" spans="1:12" s="13" customFormat="1" x14ac:dyDescent="0.55000000000000004">
      <c r="A73" s="11" t="s">
        <v>1144</v>
      </c>
      <c r="B73" s="11" t="s">
        <v>1145</v>
      </c>
      <c r="C73" s="11" t="s">
        <v>1146</v>
      </c>
      <c r="D73" s="11"/>
      <c r="E73" s="11" t="s">
        <v>1147</v>
      </c>
      <c r="F73" s="11" t="s">
        <v>1148</v>
      </c>
      <c r="G73" s="12" t="s">
        <v>1149</v>
      </c>
      <c r="H73" s="12" t="s">
        <v>1150</v>
      </c>
      <c r="I73" s="12" t="s">
        <v>8</v>
      </c>
      <c r="J73" s="12" t="s">
        <v>1151</v>
      </c>
      <c r="K73" s="11" t="s">
        <v>1152</v>
      </c>
    </row>
    <row r="74" spans="1:12" x14ac:dyDescent="0.55000000000000004">
      <c r="A74" s="14" t="s">
        <v>1153</v>
      </c>
      <c r="B74" s="14"/>
      <c r="C74" s="14" t="s">
        <v>1154</v>
      </c>
      <c r="D74" s="14"/>
      <c r="E74" s="14"/>
      <c r="F74" s="14"/>
      <c r="G74" s="15"/>
      <c r="H74" s="15"/>
      <c r="I74" s="15" t="s">
        <v>1155</v>
      </c>
      <c r="J74" s="15"/>
      <c r="K74" s="14"/>
    </row>
    <row r="75" spans="1:12" x14ac:dyDescent="0.55000000000000004">
      <c r="A75" s="16">
        <v>1</v>
      </c>
      <c r="B75" s="16" t="s">
        <v>1156</v>
      </c>
      <c r="C75" s="17">
        <v>100000000843</v>
      </c>
      <c r="D75" s="16">
        <v>0</v>
      </c>
      <c r="E75" s="18" t="s">
        <v>716</v>
      </c>
      <c r="F75" s="16" t="s">
        <v>1159</v>
      </c>
      <c r="G75" s="19">
        <f>+H75/4</f>
        <v>171200</v>
      </c>
      <c r="H75" s="19">
        <v>684800</v>
      </c>
      <c r="I75" s="19">
        <v>-684799</v>
      </c>
      <c r="J75" s="19">
        <v>1</v>
      </c>
      <c r="K75" s="39"/>
      <c r="L75" s="23">
        <f>+H75</f>
        <v>684800</v>
      </c>
    </row>
    <row r="76" spans="1:12" ht="21.75" customHeight="1" x14ac:dyDescent="0.55000000000000004">
      <c r="A76" s="16"/>
      <c r="B76" s="16"/>
      <c r="C76" s="21"/>
      <c r="D76" s="21"/>
      <c r="E76" s="18"/>
      <c r="F76" s="22"/>
      <c r="G76" s="19"/>
      <c r="H76" s="19"/>
      <c r="I76" s="19"/>
      <c r="J76" s="19"/>
      <c r="K76" s="18"/>
    </row>
    <row r="77" spans="1:12" s="13" customFormat="1" x14ac:dyDescent="0.55000000000000004">
      <c r="A77" s="180" t="s">
        <v>1199</v>
      </c>
      <c r="B77" s="180"/>
      <c r="C77" s="180"/>
      <c r="D77" s="180"/>
      <c r="E77" s="180"/>
      <c r="F77" s="180"/>
      <c r="G77" s="180"/>
      <c r="H77" s="180"/>
      <c r="I77" s="180"/>
      <c r="J77" s="180"/>
      <c r="K77" s="180"/>
    </row>
    <row r="78" spans="1:12" s="13" customFormat="1" x14ac:dyDescent="0.55000000000000004">
      <c r="A78" s="11" t="s">
        <v>1144</v>
      </c>
      <c r="B78" s="11" t="s">
        <v>1145</v>
      </c>
      <c r="C78" s="11" t="s">
        <v>1146</v>
      </c>
      <c r="D78" s="11"/>
      <c r="E78" s="11" t="s">
        <v>1147</v>
      </c>
      <c r="F78" s="11" t="s">
        <v>1148</v>
      </c>
      <c r="G78" s="12" t="s">
        <v>1149</v>
      </c>
      <c r="H78" s="12" t="s">
        <v>1150</v>
      </c>
      <c r="I78" s="12" t="s">
        <v>8</v>
      </c>
      <c r="J78" s="12" t="s">
        <v>1151</v>
      </c>
      <c r="K78" s="11" t="s">
        <v>1152</v>
      </c>
    </row>
    <row r="79" spans="1:12" x14ac:dyDescent="0.55000000000000004">
      <c r="A79" s="14" t="s">
        <v>1153</v>
      </c>
      <c r="B79" s="14"/>
      <c r="C79" s="14" t="s">
        <v>1154</v>
      </c>
      <c r="D79" s="14"/>
      <c r="E79" s="14"/>
      <c r="F79" s="14"/>
      <c r="G79" s="15"/>
      <c r="H79" s="15"/>
      <c r="I79" s="15" t="s">
        <v>1155</v>
      </c>
      <c r="J79" s="15"/>
      <c r="K79" s="14"/>
    </row>
    <row r="80" spans="1:12" x14ac:dyDescent="0.55000000000000004">
      <c r="A80" s="16">
        <v>1</v>
      </c>
      <c r="B80" s="16" t="s">
        <v>1156</v>
      </c>
      <c r="C80" s="17">
        <v>100000000825</v>
      </c>
      <c r="D80" s="16">
        <v>0</v>
      </c>
      <c r="E80" s="18" t="s">
        <v>872</v>
      </c>
      <c r="F80" s="16" t="s">
        <v>1190</v>
      </c>
      <c r="G80" s="19">
        <f>+H80/3</f>
        <v>34990</v>
      </c>
      <c r="H80" s="19">
        <v>104970</v>
      </c>
      <c r="I80" s="19">
        <v>-104969</v>
      </c>
      <c r="J80" s="19">
        <v>1</v>
      </c>
      <c r="K80" s="39"/>
    </row>
    <row r="81" spans="1:12" x14ac:dyDescent="0.55000000000000004">
      <c r="A81" s="16">
        <v>2</v>
      </c>
      <c r="B81" s="16" t="s">
        <v>1156</v>
      </c>
      <c r="C81" s="17">
        <v>100000000829</v>
      </c>
      <c r="D81" s="16">
        <v>0</v>
      </c>
      <c r="E81" s="18" t="s">
        <v>880</v>
      </c>
      <c r="F81" s="16" t="s">
        <v>1179</v>
      </c>
      <c r="G81" s="19">
        <f>+H81/3</f>
        <v>38330</v>
      </c>
      <c r="H81" s="19">
        <v>114990</v>
      </c>
      <c r="I81" s="19">
        <v>-114989</v>
      </c>
      <c r="J81" s="19">
        <v>1</v>
      </c>
      <c r="K81" s="39"/>
      <c r="L81" s="23">
        <f>SUM(H80:H81)</f>
        <v>219960</v>
      </c>
    </row>
    <row r="82" spans="1:12" x14ac:dyDescent="0.55000000000000004">
      <c r="A82" s="14"/>
      <c r="B82" s="14"/>
      <c r="C82" s="14"/>
      <c r="D82" s="14"/>
      <c r="E82" s="14"/>
      <c r="F82" s="14"/>
      <c r="G82" s="15"/>
      <c r="H82" s="15"/>
      <c r="I82" s="15"/>
      <c r="J82" s="15"/>
      <c r="K82" s="14"/>
    </row>
    <row r="83" spans="1:12" s="13" customFormat="1" x14ac:dyDescent="0.55000000000000004">
      <c r="A83" s="180" t="s">
        <v>1200</v>
      </c>
      <c r="B83" s="180"/>
      <c r="C83" s="180"/>
      <c r="D83" s="180"/>
      <c r="E83" s="180"/>
      <c r="F83" s="180"/>
      <c r="G83" s="180"/>
      <c r="H83" s="180"/>
      <c r="I83" s="180"/>
      <c r="J83" s="180"/>
      <c r="K83" s="180"/>
    </row>
    <row r="84" spans="1:12" s="13" customFormat="1" x14ac:dyDescent="0.55000000000000004">
      <c r="A84" s="11" t="s">
        <v>1144</v>
      </c>
      <c r="B84" s="11" t="s">
        <v>1145</v>
      </c>
      <c r="C84" s="11" t="s">
        <v>1146</v>
      </c>
      <c r="D84" s="11"/>
      <c r="E84" s="11" t="s">
        <v>1147</v>
      </c>
      <c r="F84" s="11" t="s">
        <v>1148</v>
      </c>
      <c r="G84" s="12" t="s">
        <v>1149</v>
      </c>
      <c r="H84" s="12" t="s">
        <v>1150</v>
      </c>
      <c r="I84" s="12" t="s">
        <v>8</v>
      </c>
      <c r="J84" s="12" t="s">
        <v>1151</v>
      </c>
      <c r="K84" s="11" t="s">
        <v>1152</v>
      </c>
    </row>
    <row r="85" spans="1:12" x14ac:dyDescent="0.55000000000000004">
      <c r="A85" s="14" t="s">
        <v>1153</v>
      </c>
      <c r="B85" s="14"/>
      <c r="C85" s="14" t="s">
        <v>1154</v>
      </c>
      <c r="D85" s="14"/>
      <c r="E85" s="14"/>
      <c r="F85" s="14"/>
      <c r="G85" s="15"/>
      <c r="H85" s="15"/>
      <c r="I85" s="15" t="s">
        <v>1155</v>
      </c>
      <c r="J85" s="15"/>
      <c r="K85" s="14"/>
    </row>
    <row r="86" spans="1:12" x14ac:dyDescent="0.55000000000000004">
      <c r="A86" s="16">
        <v>1</v>
      </c>
      <c r="B86" s="16" t="s">
        <v>1201</v>
      </c>
      <c r="C86" s="17">
        <v>100000000124</v>
      </c>
      <c r="D86" s="16">
        <v>0</v>
      </c>
      <c r="E86" s="18" t="s">
        <v>1202</v>
      </c>
      <c r="F86" s="16" t="s">
        <v>1157</v>
      </c>
      <c r="G86" s="19">
        <v>730000</v>
      </c>
      <c r="H86" s="19">
        <v>730000</v>
      </c>
      <c r="I86" s="19">
        <v>-729999</v>
      </c>
      <c r="J86" s="19">
        <v>1</v>
      </c>
      <c r="K86" s="40"/>
      <c r="L86" s="23">
        <f>+H86</f>
        <v>730000</v>
      </c>
    </row>
    <row r="87" spans="1:12" x14ac:dyDescent="0.55000000000000004">
      <c r="A87" s="40"/>
      <c r="B87" s="40"/>
      <c r="C87" s="40"/>
      <c r="D87" s="40"/>
      <c r="E87" s="40"/>
      <c r="F87" s="40"/>
      <c r="G87" s="41"/>
      <c r="H87" s="41"/>
      <c r="I87" s="41"/>
      <c r="J87" s="41"/>
      <c r="K87" s="40"/>
    </row>
    <row r="88" spans="1:12" s="13" customFormat="1" x14ac:dyDescent="0.55000000000000004">
      <c r="A88" s="180" t="s">
        <v>1203</v>
      </c>
      <c r="B88" s="180"/>
      <c r="C88" s="180"/>
      <c r="D88" s="180"/>
      <c r="E88" s="180"/>
      <c r="F88" s="180"/>
      <c r="G88" s="180"/>
      <c r="H88" s="180"/>
      <c r="I88" s="180"/>
      <c r="J88" s="180"/>
      <c r="K88" s="180"/>
    </row>
    <row r="89" spans="1:12" s="13" customFormat="1" x14ac:dyDescent="0.55000000000000004">
      <c r="A89" s="11" t="s">
        <v>1144</v>
      </c>
      <c r="B89" s="11" t="s">
        <v>1145</v>
      </c>
      <c r="C89" s="11" t="s">
        <v>1146</v>
      </c>
      <c r="D89" s="11"/>
      <c r="E89" s="11" t="s">
        <v>1147</v>
      </c>
      <c r="F89" s="11" t="s">
        <v>1148</v>
      </c>
      <c r="G89" s="12" t="s">
        <v>1149</v>
      </c>
      <c r="H89" s="12" t="s">
        <v>1150</v>
      </c>
      <c r="I89" s="12" t="s">
        <v>8</v>
      </c>
      <c r="J89" s="12" t="s">
        <v>1151</v>
      </c>
      <c r="K89" s="11" t="s">
        <v>1152</v>
      </c>
    </row>
    <row r="90" spans="1:12" x14ac:dyDescent="0.55000000000000004">
      <c r="A90" s="14" t="s">
        <v>1153</v>
      </c>
      <c r="B90" s="14"/>
      <c r="C90" s="14" t="s">
        <v>1154</v>
      </c>
      <c r="D90" s="14"/>
      <c r="E90" s="14"/>
      <c r="F90" s="14"/>
      <c r="G90" s="15"/>
      <c r="H90" s="15"/>
      <c r="I90" s="15" t="s">
        <v>1155</v>
      </c>
      <c r="J90" s="15"/>
      <c r="K90" s="14"/>
    </row>
    <row r="91" spans="1:12" x14ac:dyDescent="0.55000000000000004">
      <c r="A91" s="16">
        <v>1</v>
      </c>
      <c r="B91" s="16" t="s">
        <v>1204</v>
      </c>
      <c r="C91" s="17">
        <v>100000000109</v>
      </c>
      <c r="D91" s="16">
        <v>0</v>
      </c>
      <c r="E91" s="18" t="s">
        <v>1205</v>
      </c>
      <c r="F91" s="16" t="s">
        <v>1164</v>
      </c>
      <c r="G91" s="19">
        <v>200000</v>
      </c>
      <c r="H91" s="19">
        <v>200000</v>
      </c>
      <c r="I91" s="19">
        <v>-199999</v>
      </c>
      <c r="J91" s="19">
        <v>1</v>
      </c>
      <c r="K91" s="14"/>
    </row>
    <row r="92" spans="1:12" x14ac:dyDescent="0.55000000000000004">
      <c r="A92" s="16">
        <v>2</v>
      </c>
      <c r="B92" s="16" t="s">
        <v>1204</v>
      </c>
      <c r="C92" s="17">
        <v>100000000110</v>
      </c>
      <c r="D92" s="16">
        <v>0</v>
      </c>
      <c r="E92" s="18" t="s">
        <v>1206</v>
      </c>
      <c r="F92" s="16" t="s">
        <v>1207</v>
      </c>
      <c r="G92" s="19">
        <v>150000</v>
      </c>
      <c r="H92" s="19">
        <v>150000</v>
      </c>
      <c r="I92" s="19">
        <v>-149999</v>
      </c>
      <c r="J92" s="19">
        <v>1</v>
      </c>
      <c r="K92" s="14"/>
    </row>
    <row r="93" spans="1:12" x14ac:dyDescent="0.55000000000000004">
      <c r="A93" s="16">
        <v>3</v>
      </c>
      <c r="B93" s="16" t="s">
        <v>1208</v>
      </c>
      <c r="C93" s="17">
        <v>100000000089</v>
      </c>
      <c r="D93" s="16">
        <v>0</v>
      </c>
      <c r="E93" s="18" t="s">
        <v>1209</v>
      </c>
      <c r="F93" s="16" t="s">
        <v>1163</v>
      </c>
      <c r="G93" s="19">
        <v>1350000</v>
      </c>
      <c r="H93" s="19">
        <v>1350000</v>
      </c>
      <c r="I93" s="19">
        <v>-1349999</v>
      </c>
      <c r="J93" s="19">
        <v>1</v>
      </c>
      <c r="K93" s="14"/>
    </row>
    <row r="94" spans="1:12" x14ac:dyDescent="0.55000000000000004">
      <c r="A94" s="16">
        <v>4</v>
      </c>
      <c r="B94" s="16" t="s">
        <v>1204</v>
      </c>
      <c r="C94" s="17">
        <v>100000000115</v>
      </c>
      <c r="D94" s="16">
        <v>0</v>
      </c>
      <c r="E94" s="18" t="s">
        <v>1210</v>
      </c>
      <c r="F94" s="16" t="s">
        <v>1157</v>
      </c>
      <c r="G94" s="19">
        <v>59000</v>
      </c>
      <c r="H94" s="19">
        <v>59000</v>
      </c>
      <c r="I94" s="19">
        <v>-58999</v>
      </c>
      <c r="J94" s="19">
        <v>1</v>
      </c>
      <c r="K94" s="14"/>
    </row>
    <row r="95" spans="1:12" x14ac:dyDescent="0.55000000000000004">
      <c r="A95" s="16">
        <v>5</v>
      </c>
      <c r="B95" s="16" t="s">
        <v>1204</v>
      </c>
      <c r="C95" s="17">
        <v>100000000116</v>
      </c>
      <c r="D95" s="16">
        <v>0</v>
      </c>
      <c r="E95" s="18" t="s">
        <v>1211</v>
      </c>
      <c r="F95" s="16" t="s">
        <v>1196</v>
      </c>
      <c r="G95" s="19">
        <v>30000</v>
      </c>
      <c r="H95" s="19">
        <v>30000</v>
      </c>
      <c r="I95" s="19">
        <v>-29999</v>
      </c>
      <c r="J95" s="19">
        <v>1</v>
      </c>
      <c r="K95" s="14"/>
    </row>
    <row r="96" spans="1:12" x14ac:dyDescent="0.55000000000000004">
      <c r="A96" s="16">
        <v>6</v>
      </c>
      <c r="B96" s="16" t="s">
        <v>1204</v>
      </c>
      <c r="C96" s="17">
        <v>100000000119</v>
      </c>
      <c r="D96" s="16">
        <v>0</v>
      </c>
      <c r="E96" s="18" t="s">
        <v>1212</v>
      </c>
      <c r="F96" s="16" t="s">
        <v>1164</v>
      </c>
      <c r="G96" s="19">
        <v>18000</v>
      </c>
      <c r="H96" s="19">
        <v>18000</v>
      </c>
      <c r="I96" s="19">
        <v>-17999</v>
      </c>
      <c r="J96" s="19">
        <v>1</v>
      </c>
      <c r="K96" s="14"/>
    </row>
    <row r="97" spans="1:12" x14ac:dyDescent="0.55000000000000004">
      <c r="A97" s="16">
        <v>7</v>
      </c>
      <c r="B97" s="16" t="s">
        <v>1204</v>
      </c>
      <c r="C97" s="17">
        <v>100000000111</v>
      </c>
      <c r="D97" s="16">
        <v>0</v>
      </c>
      <c r="E97" s="18" t="s">
        <v>1213</v>
      </c>
      <c r="F97" s="16" t="s">
        <v>1157</v>
      </c>
      <c r="G97" s="19">
        <v>25000</v>
      </c>
      <c r="H97" s="19">
        <v>25000</v>
      </c>
      <c r="I97" s="19">
        <v>-24999</v>
      </c>
      <c r="J97" s="19">
        <v>1</v>
      </c>
      <c r="K97" s="14"/>
    </row>
    <row r="98" spans="1:12" x14ac:dyDescent="0.55000000000000004">
      <c r="A98" s="16">
        <v>8</v>
      </c>
      <c r="B98" s="16" t="s">
        <v>1204</v>
      </c>
      <c r="C98" s="17">
        <v>100000000114</v>
      </c>
      <c r="D98" s="16">
        <v>0</v>
      </c>
      <c r="E98" s="18" t="s">
        <v>1214</v>
      </c>
      <c r="F98" s="16" t="s">
        <v>1164</v>
      </c>
      <c r="G98" s="19">
        <v>29500</v>
      </c>
      <c r="H98" s="19">
        <v>29500</v>
      </c>
      <c r="I98" s="19">
        <v>-29499</v>
      </c>
      <c r="J98" s="19">
        <v>1</v>
      </c>
      <c r="K98" s="14"/>
    </row>
    <row r="99" spans="1:12" x14ac:dyDescent="0.55000000000000004">
      <c r="A99" s="16">
        <v>9</v>
      </c>
      <c r="B99" s="16" t="s">
        <v>1204</v>
      </c>
      <c r="C99" s="17">
        <v>100000000112</v>
      </c>
      <c r="D99" s="16">
        <v>0</v>
      </c>
      <c r="E99" s="18" t="s">
        <v>1189</v>
      </c>
      <c r="F99" s="16" t="s">
        <v>1157</v>
      </c>
      <c r="G99" s="19">
        <v>40000</v>
      </c>
      <c r="H99" s="19">
        <v>40000</v>
      </c>
      <c r="I99" s="19">
        <v>-39999</v>
      </c>
      <c r="J99" s="19">
        <v>1</v>
      </c>
      <c r="K99" s="14"/>
    </row>
    <row r="100" spans="1:12" x14ac:dyDescent="0.55000000000000004">
      <c r="A100" s="16">
        <v>10</v>
      </c>
      <c r="B100" s="16" t="s">
        <v>1204</v>
      </c>
      <c r="C100" s="17">
        <v>100000000113</v>
      </c>
      <c r="D100" s="16">
        <v>0</v>
      </c>
      <c r="E100" s="18" t="s">
        <v>1215</v>
      </c>
      <c r="F100" s="16" t="s">
        <v>1157</v>
      </c>
      <c r="G100" s="19">
        <v>11900</v>
      </c>
      <c r="H100" s="19">
        <v>11900</v>
      </c>
      <c r="I100" s="19">
        <v>-11899</v>
      </c>
      <c r="J100" s="19">
        <v>1</v>
      </c>
      <c r="K100" s="14"/>
    </row>
    <row r="101" spans="1:12" x14ac:dyDescent="0.55000000000000004">
      <c r="A101" s="16">
        <v>11</v>
      </c>
      <c r="B101" s="16" t="s">
        <v>1204</v>
      </c>
      <c r="C101" s="17">
        <v>100000000120</v>
      </c>
      <c r="D101" s="16">
        <v>0</v>
      </c>
      <c r="E101" s="18" t="s">
        <v>1216</v>
      </c>
      <c r="F101" s="16" t="s">
        <v>1157</v>
      </c>
      <c r="G101" s="19">
        <v>43900</v>
      </c>
      <c r="H101" s="19">
        <v>43900</v>
      </c>
      <c r="I101" s="19">
        <v>-43899</v>
      </c>
      <c r="J101" s="19">
        <v>1</v>
      </c>
      <c r="K101" s="14"/>
    </row>
    <row r="102" spans="1:12" x14ac:dyDescent="0.55000000000000004">
      <c r="A102" s="16">
        <v>12</v>
      </c>
      <c r="B102" s="16" t="s">
        <v>1156</v>
      </c>
      <c r="C102" s="17">
        <v>100000000852</v>
      </c>
      <c r="D102" s="16">
        <v>0</v>
      </c>
      <c r="E102" s="18" t="s">
        <v>748</v>
      </c>
      <c r="F102" s="16" t="s">
        <v>1207</v>
      </c>
      <c r="G102" s="19">
        <v>30000</v>
      </c>
      <c r="H102" s="19">
        <v>30000</v>
      </c>
      <c r="I102" s="19">
        <v>-29999</v>
      </c>
      <c r="J102" s="19">
        <v>1</v>
      </c>
      <c r="K102" s="14"/>
      <c r="L102" s="23">
        <f>SUM(H91:H102)</f>
        <v>1987300</v>
      </c>
    </row>
    <row r="103" spans="1:12" x14ac:dyDescent="0.55000000000000004">
      <c r="A103" s="40"/>
      <c r="B103" s="16"/>
      <c r="C103" s="17"/>
      <c r="D103" s="16"/>
      <c r="E103" s="18"/>
      <c r="F103" s="16"/>
      <c r="G103" s="19"/>
      <c r="H103" s="19"/>
      <c r="I103" s="19"/>
      <c r="J103" s="19"/>
      <c r="K103" s="40"/>
    </row>
    <row r="104" spans="1:12" s="13" customFormat="1" x14ac:dyDescent="0.55000000000000004">
      <c r="A104" s="180" t="s">
        <v>1217</v>
      </c>
      <c r="B104" s="180"/>
      <c r="C104" s="180"/>
      <c r="D104" s="180"/>
      <c r="E104" s="180"/>
      <c r="F104" s="180"/>
      <c r="G104" s="180"/>
      <c r="H104" s="180"/>
      <c r="I104" s="180"/>
      <c r="J104" s="180"/>
      <c r="K104" s="180"/>
    </row>
    <row r="105" spans="1:12" s="13" customFormat="1" x14ac:dyDescent="0.55000000000000004">
      <c r="A105" s="11" t="s">
        <v>1144</v>
      </c>
      <c r="B105" s="11" t="s">
        <v>1145</v>
      </c>
      <c r="C105" s="11" t="s">
        <v>1146</v>
      </c>
      <c r="D105" s="11"/>
      <c r="E105" s="11" t="s">
        <v>1147</v>
      </c>
      <c r="F105" s="11" t="s">
        <v>1148</v>
      </c>
      <c r="G105" s="12" t="s">
        <v>1149</v>
      </c>
      <c r="H105" s="12" t="s">
        <v>1150</v>
      </c>
      <c r="I105" s="12" t="s">
        <v>8</v>
      </c>
      <c r="J105" s="12" t="s">
        <v>1151</v>
      </c>
      <c r="K105" s="11" t="s">
        <v>1152</v>
      </c>
    </row>
    <row r="106" spans="1:12" x14ac:dyDescent="0.55000000000000004">
      <c r="A106" s="14" t="s">
        <v>1153</v>
      </c>
      <c r="B106" s="14"/>
      <c r="C106" s="14" t="s">
        <v>1154</v>
      </c>
      <c r="D106" s="14"/>
      <c r="E106" s="14"/>
      <c r="F106" s="14"/>
      <c r="G106" s="15"/>
      <c r="H106" s="15"/>
      <c r="I106" s="15" t="s">
        <v>1155</v>
      </c>
      <c r="J106" s="15"/>
      <c r="K106" s="14"/>
    </row>
    <row r="107" spans="1:12" x14ac:dyDescent="0.55000000000000004">
      <c r="A107" s="16">
        <v>1</v>
      </c>
      <c r="B107" s="16" t="s">
        <v>1156</v>
      </c>
      <c r="C107" s="17">
        <v>100000000846</v>
      </c>
      <c r="D107" s="16">
        <v>0</v>
      </c>
      <c r="E107" s="18" t="s">
        <v>737</v>
      </c>
      <c r="F107" s="16" t="s">
        <v>1187</v>
      </c>
      <c r="G107" s="19">
        <f>+H107/2</f>
        <v>53000</v>
      </c>
      <c r="H107" s="19">
        <v>106000</v>
      </c>
      <c r="I107" s="19">
        <v>-105999</v>
      </c>
      <c r="J107" s="19">
        <v>1</v>
      </c>
      <c r="K107" s="40"/>
    </row>
    <row r="108" spans="1:12" x14ac:dyDescent="0.55000000000000004">
      <c r="A108" s="16">
        <v>2</v>
      </c>
      <c r="B108" s="16" t="s">
        <v>1156</v>
      </c>
      <c r="C108" s="17">
        <v>100000000847</v>
      </c>
      <c r="D108" s="16">
        <v>0</v>
      </c>
      <c r="E108" s="18" t="s">
        <v>739</v>
      </c>
      <c r="F108" s="16" t="s">
        <v>1179</v>
      </c>
      <c r="G108" s="19">
        <f>+H108/3</f>
        <v>33000</v>
      </c>
      <c r="H108" s="19">
        <v>99000</v>
      </c>
      <c r="I108" s="19">
        <v>-98999</v>
      </c>
      <c r="J108" s="19">
        <v>1</v>
      </c>
      <c r="K108" s="40"/>
    </row>
    <row r="109" spans="1:12" x14ac:dyDescent="0.55000000000000004">
      <c r="A109" s="40"/>
      <c r="B109" s="16"/>
      <c r="C109" s="17"/>
      <c r="D109" s="16"/>
      <c r="E109" s="18"/>
      <c r="F109" s="16"/>
      <c r="G109" s="19"/>
      <c r="H109" s="19"/>
      <c r="I109" s="19"/>
      <c r="J109" s="19"/>
      <c r="K109" s="40"/>
      <c r="L109" s="23">
        <f>SUM(H107:H108)</f>
        <v>205000</v>
      </c>
    </row>
    <row r="110" spans="1:12" s="13" customFormat="1" x14ac:dyDescent="0.55000000000000004">
      <c r="A110" s="180" t="s">
        <v>1218</v>
      </c>
      <c r="B110" s="180"/>
      <c r="C110" s="180"/>
      <c r="D110" s="180"/>
      <c r="E110" s="180"/>
      <c r="F110" s="180"/>
      <c r="G110" s="180"/>
      <c r="H110" s="180"/>
      <c r="I110" s="180"/>
      <c r="J110" s="180"/>
      <c r="K110" s="180"/>
    </row>
    <row r="111" spans="1:12" s="13" customFormat="1" x14ac:dyDescent="0.55000000000000004">
      <c r="A111" s="11" t="s">
        <v>1144</v>
      </c>
      <c r="B111" s="11" t="s">
        <v>1145</v>
      </c>
      <c r="C111" s="11" t="s">
        <v>1146</v>
      </c>
      <c r="D111" s="11"/>
      <c r="E111" s="11" t="s">
        <v>1147</v>
      </c>
      <c r="F111" s="11" t="s">
        <v>1148</v>
      </c>
      <c r="G111" s="12" t="s">
        <v>1149</v>
      </c>
      <c r="H111" s="12" t="s">
        <v>1150</v>
      </c>
      <c r="I111" s="12" t="s">
        <v>8</v>
      </c>
      <c r="J111" s="12" t="s">
        <v>1151</v>
      </c>
      <c r="K111" s="11" t="s">
        <v>1152</v>
      </c>
    </row>
    <row r="112" spans="1:12" x14ac:dyDescent="0.55000000000000004">
      <c r="A112" s="14" t="s">
        <v>1153</v>
      </c>
      <c r="B112" s="14"/>
      <c r="C112" s="14" t="s">
        <v>1154</v>
      </c>
      <c r="D112" s="14"/>
      <c r="E112" s="14"/>
      <c r="F112" s="14"/>
      <c r="G112" s="15"/>
      <c r="H112" s="15"/>
      <c r="I112" s="15" t="s">
        <v>1155</v>
      </c>
      <c r="J112" s="15"/>
      <c r="K112" s="14"/>
    </row>
    <row r="113" spans="1:12" x14ac:dyDescent="0.55000000000000004">
      <c r="A113" s="16">
        <v>1</v>
      </c>
      <c r="B113" s="16" t="s">
        <v>1219</v>
      </c>
      <c r="C113" s="17">
        <v>100000000095</v>
      </c>
      <c r="D113" s="16">
        <v>0</v>
      </c>
      <c r="E113" s="18" t="s">
        <v>498</v>
      </c>
      <c r="F113" s="16" t="s">
        <v>1172</v>
      </c>
      <c r="G113" s="19">
        <v>1910000</v>
      </c>
      <c r="H113" s="19">
        <v>1910000</v>
      </c>
      <c r="I113" s="19">
        <v>-1909999</v>
      </c>
      <c r="J113" s="19">
        <v>1</v>
      </c>
      <c r="K113" s="40"/>
      <c r="L113" s="23">
        <f>+H113</f>
        <v>1910000</v>
      </c>
    </row>
    <row r="114" spans="1:12" x14ac:dyDescent="0.55000000000000004">
      <c r="A114" s="40"/>
      <c r="B114" s="16"/>
      <c r="C114" s="17"/>
      <c r="D114" s="16"/>
      <c r="E114" s="18"/>
      <c r="F114" s="16"/>
      <c r="G114" s="19"/>
      <c r="H114" s="19"/>
      <c r="I114" s="19"/>
      <c r="J114" s="19"/>
      <c r="K114" s="40"/>
    </row>
    <row r="115" spans="1:12" s="13" customFormat="1" x14ac:dyDescent="0.55000000000000004">
      <c r="A115" s="180" t="s">
        <v>1220</v>
      </c>
      <c r="B115" s="180"/>
      <c r="C115" s="180"/>
      <c r="D115" s="180"/>
      <c r="E115" s="180"/>
      <c r="F115" s="180"/>
      <c r="G115" s="180"/>
      <c r="H115" s="180"/>
      <c r="I115" s="180"/>
      <c r="J115" s="180"/>
      <c r="K115" s="180"/>
    </row>
    <row r="116" spans="1:12" s="13" customFormat="1" x14ac:dyDescent="0.55000000000000004">
      <c r="A116" s="11" t="s">
        <v>1144</v>
      </c>
      <c r="B116" s="11" t="s">
        <v>1145</v>
      </c>
      <c r="C116" s="11" t="s">
        <v>1146</v>
      </c>
      <c r="D116" s="11"/>
      <c r="E116" s="11" t="s">
        <v>1147</v>
      </c>
      <c r="F116" s="11" t="s">
        <v>1148</v>
      </c>
      <c r="G116" s="12" t="s">
        <v>1149</v>
      </c>
      <c r="H116" s="12" t="s">
        <v>1150</v>
      </c>
      <c r="I116" s="12" t="s">
        <v>8</v>
      </c>
      <c r="J116" s="12" t="s">
        <v>1151</v>
      </c>
      <c r="K116" s="11" t="s">
        <v>1152</v>
      </c>
    </row>
    <row r="117" spans="1:12" x14ac:dyDescent="0.55000000000000004">
      <c r="A117" s="14" t="s">
        <v>1153</v>
      </c>
      <c r="B117" s="14"/>
      <c r="C117" s="14" t="s">
        <v>1154</v>
      </c>
      <c r="D117" s="14"/>
      <c r="E117" s="14"/>
      <c r="F117" s="14"/>
      <c r="G117" s="15"/>
      <c r="H117" s="15"/>
      <c r="I117" s="15" t="s">
        <v>1155</v>
      </c>
      <c r="J117" s="15"/>
      <c r="K117" s="14"/>
    </row>
    <row r="118" spans="1:12" x14ac:dyDescent="0.55000000000000004">
      <c r="A118" s="16">
        <v>1</v>
      </c>
      <c r="B118" s="16" t="s">
        <v>1221</v>
      </c>
      <c r="C118" s="17">
        <v>100000000123</v>
      </c>
      <c r="D118" s="16">
        <v>0</v>
      </c>
      <c r="E118" s="18" t="s">
        <v>1222</v>
      </c>
      <c r="F118" s="16" t="s">
        <v>1157</v>
      </c>
      <c r="G118" s="19">
        <v>153000</v>
      </c>
      <c r="H118" s="19">
        <v>153000</v>
      </c>
      <c r="I118" s="19">
        <v>-152999</v>
      </c>
      <c r="J118" s="19">
        <v>1</v>
      </c>
      <c r="K118" s="40"/>
    </row>
    <row r="119" spans="1:12" x14ac:dyDescent="0.55000000000000004">
      <c r="A119" s="16">
        <v>2</v>
      </c>
      <c r="B119" s="16" t="s">
        <v>1221</v>
      </c>
      <c r="C119" s="17">
        <v>100000000125</v>
      </c>
      <c r="D119" s="16">
        <v>0</v>
      </c>
      <c r="E119" s="18" t="s">
        <v>1223</v>
      </c>
      <c r="F119" s="16" t="s">
        <v>1157</v>
      </c>
      <c r="G119" s="19">
        <v>60000</v>
      </c>
      <c r="H119" s="19">
        <v>60000</v>
      </c>
      <c r="I119" s="19">
        <v>-59999</v>
      </c>
      <c r="J119" s="19">
        <v>1</v>
      </c>
      <c r="K119" s="40"/>
    </row>
    <row r="120" spans="1:12" x14ac:dyDescent="0.55000000000000004">
      <c r="A120" s="16">
        <v>3</v>
      </c>
      <c r="B120" s="16" t="s">
        <v>1221</v>
      </c>
      <c r="C120" s="17">
        <v>100000000126</v>
      </c>
      <c r="D120" s="16">
        <v>0</v>
      </c>
      <c r="E120" s="18" t="s">
        <v>1224</v>
      </c>
      <c r="F120" s="16" t="s">
        <v>1157</v>
      </c>
      <c r="G120" s="19">
        <v>60000</v>
      </c>
      <c r="H120" s="19">
        <v>60000</v>
      </c>
      <c r="I120" s="19">
        <v>-59999</v>
      </c>
      <c r="J120" s="19">
        <v>1</v>
      </c>
      <c r="K120" s="40"/>
    </row>
    <row r="121" spans="1:12" x14ac:dyDescent="0.55000000000000004">
      <c r="A121" s="16">
        <v>4</v>
      </c>
      <c r="B121" s="16" t="s">
        <v>1221</v>
      </c>
      <c r="C121" s="17">
        <v>100000000127</v>
      </c>
      <c r="D121" s="16">
        <v>0</v>
      </c>
      <c r="E121" s="18" t="s">
        <v>1225</v>
      </c>
      <c r="F121" s="16" t="s">
        <v>1157</v>
      </c>
      <c r="G121" s="19">
        <v>53000</v>
      </c>
      <c r="H121" s="19">
        <v>53000</v>
      </c>
      <c r="I121" s="19">
        <v>-52999</v>
      </c>
      <c r="J121" s="19">
        <v>1</v>
      </c>
      <c r="K121" s="40"/>
    </row>
    <row r="122" spans="1:12" x14ac:dyDescent="0.55000000000000004">
      <c r="A122" s="16">
        <v>5</v>
      </c>
      <c r="B122" s="16" t="s">
        <v>1221</v>
      </c>
      <c r="C122" s="17">
        <v>100000000128</v>
      </c>
      <c r="D122" s="16">
        <v>0</v>
      </c>
      <c r="E122" s="18" t="s">
        <v>1226</v>
      </c>
      <c r="F122" s="16" t="s">
        <v>1157</v>
      </c>
      <c r="G122" s="19">
        <v>18000</v>
      </c>
      <c r="H122" s="19">
        <v>18000</v>
      </c>
      <c r="I122" s="19">
        <v>-17999</v>
      </c>
      <c r="J122" s="19">
        <v>1</v>
      </c>
      <c r="K122" s="40"/>
    </row>
    <row r="123" spans="1:12" x14ac:dyDescent="0.55000000000000004">
      <c r="A123" s="16">
        <v>6</v>
      </c>
      <c r="B123" s="16" t="s">
        <v>1221</v>
      </c>
      <c r="C123" s="17">
        <v>100000000129</v>
      </c>
      <c r="D123" s="16">
        <v>0</v>
      </c>
      <c r="E123" s="18" t="s">
        <v>1227</v>
      </c>
      <c r="F123" s="16" t="s">
        <v>1166</v>
      </c>
      <c r="G123" s="19">
        <v>19500</v>
      </c>
      <c r="H123" s="19">
        <v>19500</v>
      </c>
      <c r="I123" s="19">
        <v>-19499</v>
      </c>
      <c r="J123" s="19">
        <v>1</v>
      </c>
      <c r="K123" s="40"/>
    </row>
    <row r="124" spans="1:12" x14ac:dyDescent="0.55000000000000004">
      <c r="A124" s="16">
        <v>7</v>
      </c>
      <c r="B124" s="16" t="s">
        <v>1221</v>
      </c>
      <c r="C124" s="17">
        <v>100000000130</v>
      </c>
      <c r="D124" s="16">
        <v>0</v>
      </c>
      <c r="E124" s="18" t="s">
        <v>1228</v>
      </c>
      <c r="F124" s="16" t="s">
        <v>1157</v>
      </c>
      <c r="G124" s="19">
        <v>10000</v>
      </c>
      <c r="H124" s="19">
        <v>10000</v>
      </c>
      <c r="I124" s="19">
        <v>-9999</v>
      </c>
      <c r="J124" s="19">
        <v>1</v>
      </c>
      <c r="K124" s="40"/>
    </row>
    <row r="125" spans="1:12" x14ac:dyDescent="0.55000000000000004">
      <c r="A125" s="16">
        <v>8</v>
      </c>
      <c r="B125" s="16" t="s">
        <v>1156</v>
      </c>
      <c r="C125" s="17">
        <v>100000000856</v>
      </c>
      <c r="D125" s="16">
        <v>0</v>
      </c>
      <c r="E125" s="18" t="s">
        <v>886</v>
      </c>
      <c r="F125" s="16" t="s">
        <v>1164</v>
      </c>
      <c r="G125" s="19">
        <v>37365</v>
      </c>
      <c r="H125" s="19">
        <v>37365</v>
      </c>
      <c r="I125" s="19">
        <v>-37364</v>
      </c>
      <c r="J125" s="19">
        <v>1</v>
      </c>
      <c r="K125" s="40"/>
      <c r="L125" s="23">
        <f>SUM(H118:H125)</f>
        <v>410865</v>
      </c>
    </row>
    <row r="126" spans="1:12" x14ac:dyDescent="0.55000000000000004">
      <c r="A126" s="40"/>
      <c r="B126" s="16"/>
      <c r="C126" s="17"/>
      <c r="D126" s="16"/>
      <c r="E126" s="18"/>
      <c r="F126" s="32"/>
      <c r="G126" s="19"/>
      <c r="H126" s="19"/>
      <c r="I126" s="19"/>
      <c r="J126" s="19"/>
      <c r="K126" s="40"/>
    </row>
    <row r="127" spans="1:12" s="13" customFormat="1" x14ac:dyDescent="0.55000000000000004">
      <c r="A127" s="180" t="s">
        <v>1229</v>
      </c>
      <c r="B127" s="180"/>
      <c r="C127" s="180"/>
      <c r="D127" s="180"/>
      <c r="E127" s="180"/>
      <c r="F127" s="180"/>
      <c r="G127" s="180"/>
      <c r="H127" s="180"/>
      <c r="I127" s="180"/>
      <c r="J127" s="180"/>
      <c r="K127" s="180"/>
    </row>
    <row r="128" spans="1:12" s="13" customFormat="1" x14ac:dyDescent="0.55000000000000004">
      <c r="A128" s="11" t="s">
        <v>1144</v>
      </c>
      <c r="B128" s="11" t="s">
        <v>1145</v>
      </c>
      <c r="C128" s="11" t="s">
        <v>1146</v>
      </c>
      <c r="D128" s="11"/>
      <c r="E128" s="11" t="s">
        <v>1147</v>
      </c>
      <c r="F128" s="11" t="s">
        <v>1148</v>
      </c>
      <c r="G128" s="12" t="s">
        <v>1149</v>
      </c>
      <c r="H128" s="12" t="s">
        <v>1150</v>
      </c>
      <c r="I128" s="12" t="s">
        <v>8</v>
      </c>
      <c r="J128" s="12" t="s">
        <v>1151</v>
      </c>
      <c r="K128" s="11" t="s">
        <v>1152</v>
      </c>
    </row>
    <row r="129" spans="1:12" x14ac:dyDescent="0.55000000000000004">
      <c r="A129" s="14" t="s">
        <v>1153</v>
      </c>
      <c r="B129" s="14"/>
      <c r="C129" s="14" t="s">
        <v>1154</v>
      </c>
      <c r="D129" s="14"/>
      <c r="E129" s="14"/>
      <c r="F129" s="14"/>
      <c r="G129" s="15"/>
      <c r="H129" s="15"/>
      <c r="I129" s="15" t="s">
        <v>1155</v>
      </c>
      <c r="J129" s="15"/>
      <c r="K129" s="14"/>
    </row>
    <row r="130" spans="1:12" x14ac:dyDescent="0.55000000000000004">
      <c r="A130" s="16">
        <v>1</v>
      </c>
      <c r="B130" s="16" t="s">
        <v>1230</v>
      </c>
      <c r="C130" s="17">
        <v>100000000161</v>
      </c>
      <c r="D130" s="16">
        <v>0</v>
      </c>
      <c r="E130" s="18" t="s">
        <v>1231</v>
      </c>
      <c r="F130" s="16" t="s">
        <v>1157</v>
      </c>
      <c r="G130" s="19">
        <v>1692000</v>
      </c>
      <c r="H130" s="19">
        <v>1692000</v>
      </c>
      <c r="I130" s="19">
        <v>-1691999</v>
      </c>
      <c r="J130" s="19">
        <v>1</v>
      </c>
      <c r="K130" s="40"/>
    </row>
    <row r="131" spans="1:12" x14ac:dyDescent="0.55000000000000004">
      <c r="A131" s="16">
        <v>2</v>
      </c>
      <c r="B131" s="16" t="s">
        <v>1156</v>
      </c>
      <c r="C131" s="17">
        <v>100000000816</v>
      </c>
      <c r="D131" s="16">
        <v>0</v>
      </c>
      <c r="E131" s="18" t="s">
        <v>950</v>
      </c>
      <c r="F131" s="16" t="s">
        <v>1165</v>
      </c>
      <c r="G131" s="19">
        <v>5900</v>
      </c>
      <c r="H131" s="19">
        <v>5900</v>
      </c>
      <c r="I131" s="19">
        <v>-5899</v>
      </c>
      <c r="J131" s="19">
        <v>1</v>
      </c>
      <c r="K131" s="40"/>
    </row>
    <row r="132" spans="1:12" x14ac:dyDescent="0.55000000000000004">
      <c r="A132" s="16">
        <v>3</v>
      </c>
      <c r="B132" s="16" t="s">
        <v>1230</v>
      </c>
      <c r="C132" s="17">
        <v>100000000162</v>
      </c>
      <c r="D132" s="16">
        <v>0</v>
      </c>
      <c r="E132" s="18" t="s">
        <v>1232</v>
      </c>
      <c r="F132" s="16" t="s">
        <v>1164</v>
      </c>
      <c r="G132" s="19">
        <v>120000</v>
      </c>
      <c r="H132" s="19">
        <v>120000</v>
      </c>
      <c r="I132" s="19">
        <v>-119999</v>
      </c>
      <c r="J132" s="19">
        <v>1</v>
      </c>
      <c r="K132" s="40"/>
    </row>
    <row r="133" spans="1:12" x14ac:dyDescent="0.55000000000000004">
      <c r="A133" s="16">
        <v>4</v>
      </c>
      <c r="B133" s="16" t="s">
        <v>1230</v>
      </c>
      <c r="C133" s="17">
        <v>100000000163</v>
      </c>
      <c r="D133" s="16">
        <v>0</v>
      </c>
      <c r="E133" s="18" t="s">
        <v>1233</v>
      </c>
      <c r="F133" s="16" t="s">
        <v>1164</v>
      </c>
      <c r="G133" s="19">
        <v>55000</v>
      </c>
      <c r="H133" s="19">
        <v>55000</v>
      </c>
      <c r="I133" s="19">
        <v>-54999</v>
      </c>
      <c r="J133" s="19">
        <v>1</v>
      </c>
      <c r="K133" s="40"/>
    </row>
    <row r="134" spans="1:12" x14ac:dyDescent="0.55000000000000004">
      <c r="A134" s="16">
        <v>5</v>
      </c>
      <c r="B134" s="16" t="s">
        <v>1156</v>
      </c>
      <c r="C134" s="17">
        <v>100000000828</v>
      </c>
      <c r="D134" s="16">
        <v>0</v>
      </c>
      <c r="E134" s="18" t="s">
        <v>1234</v>
      </c>
      <c r="F134" s="16" t="s">
        <v>1164</v>
      </c>
      <c r="G134" s="19">
        <v>30300</v>
      </c>
      <c r="H134" s="19">
        <v>30300</v>
      </c>
      <c r="I134" s="19">
        <v>-30299</v>
      </c>
      <c r="J134" s="19">
        <v>1</v>
      </c>
      <c r="K134" s="40"/>
    </row>
    <row r="135" spans="1:12" x14ac:dyDescent="0.55000000000000004">
      <c r="A135" s="16">
        <v>6</v>
      </c>
      <c r="B135" s="16" t="s">
        <v>1156</v>
      </c>
      <c r="C135" s="17">
        <v>100000000853</v>
      </c>
      <c r="D135" s="16">
        <v>0</v>
      </c>
      <c r="E135" s="18" t="s">
        <v>750</v>
      </c>
      <c r="F135" s="16" t="s">
        <v>1157</v>
      </c>
      <c r="G135" s="19">
        <v>15000</v>
      </c>
      <c r="H135" s="19">
        <v>15000</v>
      </c>
      <c r="I135" s="19">
        <v>-14999</v>
      </c>
      <c r="J135" s="19">
        <v>1</v>
      </c>
      <c r="K135" s="40"/>
    </row>
    <row r="136" spans="1:12" x14ac:dyDescent="0.55000000000000004">
      <c r="A136" s="16">
        <v>7</v>
      </c>
      <c r="B136" s="16" t="s">
        <v>1156</v>
      </c>
      <c r="C136" s="17">
        <v>100000000854</v>
      </c>
      <c r="D136" s="16">
        <v>0</v>
      </c>
      <c r="E136" s="18" t="s">
        <v>752</v>
      </c>
      <c r="F136" s="16" t="s">
        <v>1157</v>
      </c>
      <c r="G136" s="19">
        <v>16000</v>
      </c>
      <c r="H136" s="19">
        <v>16000</v>
      </c>
      <c r="I136" s="19">
        <v>-15999</v>
      </c>
      <c r="J136" s="19">
        <v>1</v>
      </c>
      <c r="K136" s="40"/>
      <c r="L136" s="23">
        <f>SUM(H130:H136)</f>
        <v>1934200</v>
      </c>
    </row>
    <row r="137" spans="1:12" x14ac:dyDescent="0.55000000000000004">
      <c r="A137" s="40"/>
      <c r="B137" s="16"/>
      <c r="C137" s="17"/>
      <c r="D137" s="16"/>
      <c r="E137" s="18"/>
      <c r="F137" s="16"/>
      <c r="G137" s="19"/>
      <c r="H137" s="19"/>
      <c r="I137" s="19"/>
      <c r="J137" s="19"/>
      <c r="K137" s="40"/>
    </row>
    <row r="138" spans="1:12" s="13" customFormat="1" x14ac:dyDescent="0.55000000000000004">
      <c r="A138" s="180" t="s">
        <v>1235</v>
      </c>
      <c r="B138" s="180"/>
      <c r="C138" s="180"/>
      <c r="D138" s="180"/>
      <c r="E138" s="180"/>
      <c r="F138" s="180"/>
      <c r="G138" s="180"/>
      <c r="H138" s="180"/>
      <c r="I138" s="180"/>
      <c r="J138" s="180"/>
      <c r="K138" s="180"/>
    </row>
    <row r="139" spans="1:12" s="13" customFormat="1" x14ac:dyDescent="0.55000000000000004">
      <c r="A139" s="11" t="s">
        <v>1144</v>
      </c>
      <c r="B139" s="11" t="s">
        <v>1145</v>
      </c>
      <c r="C139" s="11" t="s">
        <v>1146</v>
      </c>
      <c r="D139" s="11"/>
      <c r="E139" s="11" t="s">
        <v>1147</v>
      </c>
      <c r="F139" s="11" t="s">
        <v>1148</v>
      </c>
      <c r="G139" s="12" t="s">
        <v>1149</v>
      </c>
      <c r="H139" s="12" t="s">
        <v>1150</v>
      </c>
      <c r="I139" s="12" t="s">
        <v>8</v>
      </c>
      <c r="J139" s="12" t="s">
        <v>1151</v>
      </c>
      <c r="K139" s="11" t="s">
        <v>1152</v>
      </c>
    </row>
    <row r="140" spans="1:12" x14ac:dyDescent="0.55000000000000004">
      <c r="A140" s="14" t="s">
        <v>1153</v>
      </c>
      <c r="B140" s="14"/>
      <c r="C140" s="14" t="s">
        <v>1154</v>
      </c>
      <c r="D140" s="14"/>
      <c r="E140" s="14"/>
      <c r="F140" s="14"/>
      <c r="G140" s="15"/>
      <c r="H140" s="15"/>
      <c r="I140" s="15" t="s">
        <v>1155</v>
      </c>
      <c r="J140" s="15"/>
      <c r="K140" s="14"/>
    </row>
    <row r="141" spans="1:12" x14ac:dyDescent="0.55000000000000004">
      <c r="A141" s="16">
        <v>1</v>
      </c>
      <c r="B141" s="16" t="s">
        <v>1156</v>
      </c>
      <c r="C141" s="17">
        <v>100000000845</v>
      </c>
      <c r="D141" s="16">
        <v>0</v>
      </c>
      <c r="E141" s="18" t="s">
        <v>735</v>
      </c>
      <c r="F141" s="16" t="s">
        <v>1157</v>
      </c>
      <c r="G141" s="19">
        <v>499000</v>
      </c>
      <c r="H141" s="19">
        <v>499000</v>
      </c>
      <c r="I141" s="19">
        <v>-498999</v>
      </c>
      <c r="J141" s="19">
        <v>1</v>
      </c>
      <c r="K141" s="40"/>
      <c r="L141" s="23">
        <f>+H141</f>
        <v>499000</v>
      </c>
    </row>
    <row r="142" spans="1:12" x14ac:dyDescent="0.55000000000000004">
      <c r="A142" s="40"/>
      <c r="B142" s="16"/>
      <c r="C142" s="17"/>
      <c r="D142" s="16"/>
      <c r="E142" s="18"/>
      <c r="F142" s="16"/>
      <c r="G142" s="19"/>
      <c r="H142" s="19"/>
      <c r="I142" s="19"/>
      <c r="J142" s="19"/>
      <c r="K142" s="40"/>
    </row>
    <row r="143" spans="1:12" s="13" customFormat="1" x14ac:dyDescent="0.55000000000000004">
      <c r="A143" s="180" t="s">
        <v>1236</v>
      </c>
      <c r="B143" s="180"/>
      <c r="C143" s="180"/>
      <c r="D143" s="180"/>
      <c r="E143" s="180"/>
      <c r="F143" s="180"/>
      <c r="G143" s="180"/>
      <c r="H143" s="180"/>
      <c r="I143" s="180"/>
      <c r="J143" s="180"/>
      <c r="K143" s="180"/>
    </row>
    <row r="144" spans="1:12" s="13" customFormat="1" x14ac:dyDescent="0.55000000000000004">
      <c r="A144" s="11" t="s">
        <v>1144</v>
      </c>
      <c r="B144" s="11" t="s">
        <v>1145</v>
      </c>
      <c r="C144" s="11" t="s">
        <v>1146</v>
      </c>
      <c r="D144" s="11"/>
      <c r="E144" s="11" t="s">
        <v>1147</v>
      </c>
      <c r="F144" s="11" t="s">
        <v>1148</v>
      </c>
      <c r="G144" s="12" t="s">
        <v>1149</v>
      </c>
      <c r="H144" s="12" t="s">
        <v>1150</v>
      </c>
      <c r="I144" s="12" t="s">
        <v>8</v>
      </c>
      <c r="J144" s="12" t="s">
        <v>1151</v>
      </c>
      <c r="K144" s="11" t="s">
        <v>1152</v>
      </c>
    </row>
    <row r="145" spans="1:12" x14ac:dyDescent="0.55000000000000004">
      <c r="A145" s="14" t="s">
        <v>1153</v>
      </c>
      <c r="B145" s="14"/>
      <c r="C145" s="14" t="s">
        <v>1154</v>
      </c>
      <c r="D145" s="14"/>
      <c r="E145" s="14"/>
      <c r="F145" s="14"/>
      <c r="G145" s="15"/>
      <c r="H145" s="15"/>
      <c r="I145" s="15" t="s">
        <v>1155</v>
      </c>
      <c r="J145" s="15"/>
      <c r="K145" s="14"/>
    </row>
    <row r="146" spans="1:12" x14ac:dyDescent="0.55000000000000004">
      <c r="A146" s="16">
        <v>1</v>
      </c>
      <c r="B146" s="16" t="s">
        <v>1156</v>
      </c>
      <c r="C146" s="17">
        <v>100000000851</v>
      </c>
      <c r="D146" s="16">
        <v>0</v>
      </c>
      <c r="E146" s="18" t="s">
        <v>746</v>
      </c>
      <c r="F146" s="16" t="s">
        <v>1164</v>
      </c>
      <c r="G146" s="19">
        <v>144000</v>
      </c>
      <c r="H146" s="19">
        <v>144000</v>
      </c>
      <c r="I146" s="19">
        <v>-143999</v>
      </c>
      <c r="J146" s="19">
        <v>1</v>
      </c>
      <c r="K146" s="40"/>
      <c r="L146" s="23">
        <f>+H146</f>
        <v>144000</v>
      </c>
    </row>
    <row r="147" spans="1:12" x14ac:dyDescent="0.55000000000000004">
      <c r="A147" s="40"/>
      <c r="B147" s="16"/>
      <c r="C147" s="17"/>
      <c r="D147" s="16"/>
      <c r="E147" s="18"/>
      <c r="F147" s="16"/>
      <c r="G147" s="19"/>
      <c r="H147" s="19"/>
      <c r="I147" s="19"/>
      <c r="J147" s="19"/>
      <c r="K147" s="40"/>
      <c r="L147" s="42"/>
    </row>
    <row r="148" spans="1:12" s="13" customFormat="1" x14ac:dyDescent="0.55000000000000004">
      <c r="A148" s="180" t="s">
        <v>1237</v>
      </c>
      <c r="B148" s="180"/>
      <c r="C148" s="180"/>
      <c r="D148" s="180"/>
      <c r="E148" s="180"/>
      <c r="F148" s="180"/>
      <c r="G148" s="180"/>
      <c r="H148" s="180"/>
      <c r="I148" s="180"/>
      <c r="J148" s="180"/>
      <c r="K148" s="180"/>
    </row>
    <row r="149" spans="1:12" s="13" customFormat="1" x14ac:dyDescent="0.55000000000000004">
      <c r="A149" s="11" t="s">
        <v>1144</v>
      </c>
      <c r="B149" s="11" t="s">
        <v>1145</v>
      </c>
      <c r="C149" s="11" t="s">
        <v>1146</v>
      </c>
      <c r="D149" s="11"/>
      <c r="E149" s="11" t="s">
        <v>1147</v>
      </c>
      <c r="F149" s="11" t="s">
        <v>1148</v>
      </c>
      <c r="G149" s="12" t="s">
        <v>1149</v>
      </c>
      <c r="H149" s="12" t="s">
        <v>1150</v>
      </c>
      <c r="I149" s="12" t="s">
        <v>8</v>
      </c>
      <c r="J149" s="12" t="s">
        <v>1151</v>
      </c>
      <c r="K149" s="11" t="s">
        <v>1152</v>
      </c>
    </row>
    <row r="150" spans="1:12" x14ac:dyDescent="0.55000000000000004">
      <c r="A150" s="14" t="s">
        <v>1153</v>
      </c>
      <c r="B150" s="14"/>
      <c r="C150" s="14" t="s">
        <v>1154</v>
      </c>
      <c r="D150" s="14"/>
      <c r="E150" s="14"/>
      <c r="F150" s="14"/>
      <c r="G150" s="15"/>
      <c r="H150" s="15"/>
      <c r="I150" s="15" t="s">
        <v>1155</v>
      </c>
      <c r="J150" s="15"/>
      <c r="K150" s="14"/>
    </row>
    <row r="151" spans="1:12" x14ac:dyDescent="0.55000000000000004">
      <c r="A151" s="16">
        <v>1</v>
      </c>
      <c r="B151" s="18" t="s">
        <v>1238</v>
      </c>
      <c r="C151" s="17">
        <v>100000000055</v>
      </c>
      <c r="D151" s="16">
        <v>0</v>
      </c>
      <c r="E151" s="18" t="s">
        <v>553</v>
      </c>
      <c r="F151" s="16" t="s">
        <v>1164</v>
      </c>
      <c r="G151" s="19">
        <v>1646900</v>
      </c>
      <c r="H151" s="19">
        <v>1646900</v>
      </c>
      <c r="I151" s="19">
        <v>-1646899</v>
      </c>
      <c r="J151" s="19">
        <v>1</v>
      </c>
      <c r="K151" s="40"/>
      <c r="L151" s="23">
        <f>+H151</f>
        <v>1646900</v>
      </c>
    </row>
    <row r="152" spans="1:12" x14ac:dyDescent="0.55000000000000004">
      <c r="A152" s="40"/>
      <c r="B152" s="16"/>
      <c r="C152" s="17"/>
      <c r="D152" s="16"/>
      <c r="E152" s="18"/>
      <c r="F152" s="16"/>
      <c r="G152" s="19"/>
      <c r="H152" s="19"/>
      <c r="I152" s="19"/>
      <c r="J152" s="19"/>
      <c r="K152" s="40"/>
      <c r="L152" s="42">
        <f>SUM(L57:L151)</f>
        <v>12158625</v>
      </c>
    </row>
    <row r="153" spans="1:12" ht="26.25" customHeight="1" x14ac:dyDescent="0.55000000000000004">
      <c r="A153" s="181" t="s">
        <v>1140</v>
      </c>
      <c r="B153" s="181"/>
      <c r="C153" s="181"/>
      <c r="D153" s="181"/>
      <c r="E153" s="181"/>
      <c r="F153" s="181"/>
      <c r="G153" s="181"/>
      <c r="H153" s="181"/>
      <c r="I153" s="181"/>
      <c r="J153" s="181"/>
      <c r="K153" s="181"/>
    </row>
    <row r="154" spans="1:12" ht="26.25" customHeight="1" x14ac:dyDescent="0.55000000000000004">
      <c r="A154" s="181" t="s">
        <v>1141</v>
      </c>
      <c r="B154" s="181"/>
      <c r="C154" s="181"/>
      <c r="D154" s="181"/>
      <c r="E154" s="181"/>
      <c r="F154" s="181"/>
      <c r="G154" s="181"/>
      <c r="H154" s="181"/>
      <c r="I154" s="181"/>
      <c r="J154" s="181"/>
      <c r="K154" s="181"/>
    </row>
    <row r="155" spans="1:12" ht="25.5" customHeight="1" x14ac:dyDescent="0.55000000000000004">
      <c r="A155" s="181" t="s">
        <v>1239</v>
      </c>
      <c r="B155" s="181"/>
      <c r="C155" s="181"/>
      <c r="D155" s="181"/>
      <c r="E155" s="181"/>
      <c r="F155" s="181"/>
      <c r="G155" s="181"/>
      <c r="H155" s="181"/>
      <c r="I155" s="181"/>
      <c r="J155" s="181"/>
      <c r="K155" s="181"/>
    </row>
    <row r="156" spans="1:12" s="13" customFormat="1" ht="29.45" customHeight="1" x14ac:dyDescent="0.55000000000000004">
      <c r="A156" s="180" t="s">
        <v>1240</v>
      </c>
      <c r="B156" s="180"/>
      <c r="C156" s="180"/>
      <c r="D156" s="180"/>
      <c r="E156" s="180"/>
      <c r="F156" s="180"/>
      <c r="G156" s="180"/>
      <c r="H156" s="180"/>
      <c r="I156" s="180"/>
      <c r="J156" s="180"/>
      <c r="K156" s="180"/>
    </row>
    <row r="157" spans="1:12" s="13" customFormat="1" x14ac:dyDescent="0.55000000000000004">
      <c r="A157" s="11" t="s">
        <v>1144</v>
      </c>
      <c r="B157" s="11" t="s">
        <v>1145</v>
      </c>
      <c r="C157" s="11" t="s">
        <v>1146</v>
      </c>
      <c r="D157" s="11"/>
      <c r="E157" s="11" t="s">
        <v>1147</v>
      </c>
      <c r="F157" s="11" t="s">
        <v>1148</v>
      </c>
      <c r="G157" s="12" t="s">
        <v>1149</v>
      </c>
      <c r="H157" s="12" t="s">
        <v>1150</v>
      </c>
      <c r="I157" s="12" t="s">
        <v>8</v>
      </c>
      <c r="J157" s="12" t="s">
        <v>1151</v>
      </c>
      <c r="K157" s="11" t="s">
        <v>1152</v>
      </c>
    </row>
    <row r="158" spans="1:12" x14ac:dyDescent="0.55000000000000004">
      <c r="A158" s="14" t="s">
        <v>1153</v>
      </c>
      <c r="B158" s="14"/>
      <c r="C158" s="14" t="s">
        <v>1154</v>
      </c>
      <c r="D158" s="14"/>
      <c r="E158" s="14"/>
      <c r="F158" s="14"/>
      <c r="G158" s="15"/>
      <c r="H158" s="15"/>
      <c r="I158" s="15" t="s">
        <v>1155</v>
      </c>
      <c r="J158" s="15"/>
      <c r="K158" s="14"/>
    </row>
    <row r="159" spans="1:12" x14ac:dyDescent="0.55000000000000004">
      <c r="A159" s="16">
        <v>1</v>
      </c>
      <c r="B159" s="16" t="s">
        <v>1241</v>
      </c>
      <c r="C159" s="17">
        <v>100000000209</v>
      </c>
      <c r="D159" s="43">
        <v>0</v>
      </c>
      <c r="E159" s="18" t="s">
        <v>1242</v>
      </c>
      <c r="F159" s="16" t="s">
        <v>1243</v>
      </c>
      <c r="G159" s="19">
        <f>+H159/6</f>
        <v>35500</v>
      </c>
      <c r="H159" s="19">
        <v>213000</v>
      </c>
      <c r="I159" s="19">
        <v>-212999</v>
      </c>
      <c r="J159" s="19">
        <v>1</v>
      </c>
      <c r="K159" s="18"/>
    </row>
    <row r="160" spans="1:12" x14ac:dyDescent="0.55000000000000004">
      <c r="A160" s="16">
        <v>2</v>
      </c>
      <c r="B160" s="16" t="s">
        <v>1241</v>
      </c>
      <c r="C160" s="17">
        <v>100000000205</v>
      </c>
      <c r="D160" s="43">
        <v>0</v>
      </c>
      <c r="E160" s="18" t="s">
        <v>1244</v>
      </c>
      <c r="F160" s="16" t="s">
        <v>1245</v>
      </c>
      <c r="G160" s="19">
        <f>+H160/50</f>
        <v>6000</v>
      </c>
      <c r="H160" s="19">
        <v>300000</v>
      </c>
      <c r="I160" s="19">
        <v>-299999</v>
      </c>
      <c r="J160" s="19">
        <v>1</v>
      </c>
      <c r="K160" s="18"/>
    </row>
    <row r="161" spans="1:12" x14ac:dyDescent="0.55000000000000004">
      <c r="A161" s="16">
        <v>3</v>
      </c>
      <c r="B161" s="16" t="s">
        <v>1241</v>
      </c>
      <c r="C161" s="17">
        <v>100000000206</v>
      </c>
      <c r="D161" s="43">
        <v>0</v>
      </c>
      <c r="E161" s="18" t="s">
        <v>1246</v>
      </c>
      <c r="F161" s="16" t="s">
        <v>1157</v>
      </c>
      <c r="G161" s="19">
        <v>60000</v>
      </c>
      <c r="H161" s="19">
        <v>60000</v>
      </c>
      <c r="I161" s="36">
        <v>-59999</v>
      </c>
      <c r="J161" s="36">
        <v>1</v>
      </c>
      <c r="K161" s="18"/>
    </row>
    <row r="162" spans="1:12" x14ac:dyDescent="0.55000000000000004">
      <c r="A162" s="16">
        <v>4</v>
      </c>
      <c r="B162" s="16" t="s">
        <v>1241</v>
      </c>
      <c r="C162" s="17">
        <v>100000000207</v>
      </c>
      <c r="D162" s="43">
        <v>0</v>
      </c>
      <c r="E162" s="18" t="s">
        <v>1247</v>
      </c>
      <c r="F162" s="16" t="s">
        <v>1157</v>
      </c>
      <c r="G162" s="19">
        <v>25900</v>
      </c>
      <c r="H162" s="19">
        <v>25900</v>
      </c>
      <c r="I162" s="36">
        <v>-25899</v>
      </c>
      <c r="J162" s="36">
        <v>1</v>
      </c>
      <c r="K162" s="18"/>
    </row>
    <row r="163" spans="1:12" x14ac:dyDescent="0.55000000000000004">
      <c r="A163" s="16">
        <v>5</v>
      </c>
      <c r="B163" s="16" t="s">
        <v>1241</v>
      </c>
      <c r="C163" s="17">
        <v>100000000208</v>
      </c>
      <c r="D163" s="43">
        <v>0</v>
      </c>
      <c r="E163" s="18" t="s">
        <v>1248</v>
      </c>
      <c r="F163" s="16" t="s">
        <v>1196</v>
      </c>
      <c r="G163" s="19">
        <v>65990</v>
      </c>
      <c r="H163" s="19">
        <v>65990</v>
      </c>
      <c r="I163" s="36">
        <v>-65989</v>
      </c>
      <c r="J163" s="36">
        <v>1</v>
      </c>
      <c r="K163" s="18"/>
      <c r="L163" s="23">
        <f>SUM(H159:H163)</f>
        <v>664890</v>
      </c>
    </row>
    <row r="164" spans="1:12" x14ac:dyDescent="0.55000000000000004">
      <c r="A164" s="18"/>
      <c r="B164" s="16"/>
      <c r="C164" s="16"/>
      <c r="D164" s="16"/>
      <c r="E164" s="18"/>
      <c r="F164" s="16"/>
      <c r="G164" s="19"/>
      <c r="H164" s="19"/>
      <c r="I164" s="19"/>
      <c r="J164" s="19"/>
      <c r="K164" s="18"/>
    </row>
    <row r="165" spans="1:12" s="13" customFormat="1" x14ac:dyDescent="0.55000000000000004">
      <c r="A165" s="180" t="s">
        <v>1249</v>
      </c>
      <c r="B165" s="180"/>
      <c r="C165" s="180"/>
      <c r="D165" s="180"/>
      <c r="E165" s="180"/>
      <c r="F165" s="180"/>
      <c r="G165" s="180"/>
      <c r="H165" s="180"/>
      <c r="I165" s="180"/>
      <c r="J165" s="180"/>
      <c r="K165" s="180"/>
    </row>
    <row r="166" spans="1:12" s="13" customFormat="1" x14ac:dyDescent="0.55000000000000004">
      <c r="A166" s="11" t="s">
        <v>1144</v>
      </c>
      <c r="B166" s="11" t="s">
        <v>1145</v>
      </c>
      <c r="C166" s="11" t="s">
        <v>1146</v>
      </c>
      <c r="D166" s="11"/>
      <c r="E166" s="11" t="s">
        <v>1147</v>
      </c>
      <c r="F166" s="11" t="s">
        <v>1148</v>
      </c>
      <c r="G166" s="12" t="s">
        <v>1149</v>
      </c>
      <c r="H166" s="12" t="s">
        <v>1150</v>
      </c>
      <c r="I166" s="12" t="s">
        <v>8</v>
      </c>
      <c r="J166" s="12" t="s">
        <v>1151</v>
      </c>
      <c r="K166" s="11" t="s">
        <v>1152</v>
      </c>
    </row>
    <row r="167" spans="1:12" x14ac:dyDescent="0.55000000000000004">
      <c r="A167" s="14" t="s">
        <v>1153</v>
      </c>
      <c r="B167" s="14"/>
      <c r="C167" s="14" t="s">
        <v>1154</v>
      </c>
      <c r="D167" s="14"/>
      <c r="E167" s="14"/>
      <c r="F167" s="14"/>
      <c r="G167" s="15"/>
      <c r="H167" s="15"/>
      <c r="I167" s="15" t="s">
        <v>1155</v>
      </c>
      <c r="J167" s="15"/>
      <c r="K167" s="14"/>
    </row>
    <row r="168" spans="1:12" ht="25.9" customHeight="1" x14ac:dyDescent="0.55000000000000004">
      <c r="A168" s="16">
        <v>1</v>
      </c>
      <c r="B168" s="16" t="s">
        <v>1250</v>
      </c>
      <c r="C168" s="17">
        <v>100000000187</v>
      </c>
      <c r="D168" s="16">
        <v>0</v>
      </c>
      <c r="E168" s="18" t="s">
        <v>1251</v>
      </c>
      <c r="F168" s="16" t="s">
        <v>1164</v>
      </c>
      <c r="G168" s="19">
        <v>98500</v>
      </c>
      <c r="H168" s="19">
        <v>98500</v>
      </c>
      <c r="I168" s="19">
        <v>-98499</v>
      </c>
      <c r="J168" s="19">
        <v>1</v>
      </c>
      <c r="K168" s="18"/>
    </row>
    <row r="169" spans="1:12" ht="25.9" customHeight="1" x14ac:dyDescent="0.55000000000000004">
      <c r="A169" s="16">
        <v>2</v>
      </c>
      <c r="B169" s="16" t="s">
        <v>1250</v>
      </c>
      <c r="C169" s="17">
        <v>100000000188</v>
      </c>
      <c r="D169" s="16">
        <v>0</v>
      </c>
      <c r="E169" s="18" t="s">
        <v>1252</v>
      </c>
      <c r="F169" s="16" t="s">
        <v>1207</v>
      </c>
      <c r="G169" s="19">
        <v>8000</v>
      </c>
      <c r="H169" s="19">
        <v>8000</v>
      </c>
      <c r="I169" s="19">
        <v>-7999</v>
      </c>
      <c r="J169" s="19">
        <v>1</v>
      </c>
      <c r="K169" s="18"/>
    </row>
    <row r="170" spans="1:12" ht="25.9" customHeight="1" x14ac:dyDescent="0.55000000000000004">
      <c r="A170" s="16">
        <v>3</v>
      </c>
      <c r="B170" s="16" t="s">
        <v>1250</v>
      </c>
      <c r="C170" s="17">
        <v>100000000189</v>
      </c>
      <c r="D170" s="16">
        <v>0</v>
      </c>
      <c r="E170" s="18" t="s">
        <v>1253</v>
      </c>
      <c r="F170" s="16" t="s">
        <v>1157</v>
      </c>
      <c r="G170" s="19">
        <v>15000</v>
      </c>
      <c r="H170" s="19">
        <v>15000</v>
      </c>
      <c r="I170" s="19">
        <v>-14999</v>
      </c>
      <c r="J170" s="19">
        <v>1</v>
      </c>
      <c r="K170" s="18"/>
      <c r="L170" s="23">
        <f>SUM(H168:H170)</f>
        <v>121500</v>
      </c>
    </row>
    <row r="171" spans="1:12" x14ac:dyDescent="0.55000000000000004">
      <c r="A171" s="18"/>
      <c r="B171" s="16"/>
      <c r="C171" s="17"/>
      <c r="D171" s="16"/>
      <c r="E171" s="18"/>
      <c r="F171" s="16"/>
      <c r="G171" s="19"/>
      <c r="H171" s="19"/>
      <c r="I171" s="19"/>
      <c r="J171" s="19"/>
      <c r="K171" s="18"/>
    </row>
    <row r="172" spans="1:12" s="13" customFormat="1" x14ac:dyDescent="0.55000000000000004">
      <c r="A172" s="180" t="s">
        <v>1254</v>
      </c>
      <c r="B172" s="180"/>
      <c r="C172" s="180"/>
      <c r="D172" s="180"/>
      <c r="E172" s="180"/>
      <c r="F172" s="180"/>
      <c r="G172" s="180"/>
      <c r="H172" s="180"/>
      <c r="I172" s="180"/>
      <c r="J172" s="180"/>
      <c r="K172" s="180"/>
    </row>
    <row r="173" spans="1:12" s="13" customFormat="1" x14ac:dyDescent="0.55000000000000004">
      <c r="A173" s="11" t="s">
        <v>1144</v>
      </c>
      <c r="B173" s="11" t="s">
        <v>1145</v>
      </c>
      <c r="C173" s="11" t="s">
        <v>1146</v>
      </c>
      <c r="D173" s="11"/>
      <c r="E173" s="11" t="s">
        <v>1147</v>
      </c>
      <c r="F173" s="11" t="s">
        <v>1148</v>
      </c>
      <c r="G173" s="12" t="s">
        <v>1149</v>
      </c>
      <c r="H173" s="12" t="s">
        <v>1150</v>
      </c>
      <c r="I173" s="12" t="s">
        <v>8</v>
      </c>
      <c r="J173" s="12" t="s">
        <v>1151</v>
      </c>
      <c r="K173" s="11" t="s">
        <v>1152</v>
      </c>
    </row>
    <row r="174" spans="1:12" x14ac:dyDescent="0.55000000000000004">
      <c r="A174" s="14" t="s">
        <v>1153</v>
      </c>
      <c r="B174" s="14"/>
      <c r="C174" s="14" t="s">
        <v>1154</v>
      </c>
      <c r="D174" s="14"/>
      <c r="E174" s="14"/>
      <c r="F174" s="14"/>
      <c r="G174" s="15"/>
      <c r="H174" s="15"/>
      <c r="I174" s="15" t="s">
        <v>1155</v>
      </c>
      <c r="J174" s="15"/>
      <c r="K174" s="14"/>
    </row>
    <row r="175" spans="1:12" x14ac:dyDescent="0.55000000000000004">
      <c r="A175" s="16">
        <v>1</v>
      </c>
      <c r="B175" s="16" t="s">
        <v>1241</v>
      </c>
      <c r="C175" s="17">
        <v>100000000182</v>
      </c>
      <c r="D175" s="16">
        <v>0</v>
      </c>
      <c r="E175" s="18" t="s">
        <v>1255</v>
      </c>
      <c r="F175" s="16" t="s">
        <v>1157</v>
      </c>
      <c r="G175" s="19">
        <v>16000</v>
      </c>
      <c r="H175" s="19">
        <v>16000</v>
      </c>
      <c r="I175" s="19">
        <v>-15999</v>
      </c>
      <c r="J175" s="19">
        <v>1</v>
      </c>
      <c r="K175" s="18"/>
    </row>
    <row r="176" spans="1:12" x14ac:dyDescent="0.55000000000000004">
      <c r="A176" s="16">
        <v>2</v>
      </c>
      <c r="B176" s="16" t="s">
        <v>1241</v>
      </c>
      <c r="C176" s="17">
        <v>100000000183</v>
      </c>
      <c r="D176" s="16">
        <v>0</v>
      </c>
      <c r="E176" s="18" t="s">
        <v>1256</v>
      </c>
      <c r="F176" s="16" t="s">
        <v>1157</v>
      </c>
      <c r="G176" s="19">
        <v>28215</v>
      </c>
      <c r="H176" s="19">
        <v>28215</v>
      </c>
      <c r="I176" s="19">
        <v>-28214</v>
      </c>
      <c r="J176" s="19">
        <v>1</v>
      </c>
      <c r="K176" s="18"/>
      <c r="L176" s="23">
        <f>SUM(H175:H176)</f>
        <v>44215</v>
      </c>
    </row>
    <row r="177" spans="1:12" ht="28.15" customHeight="1" x14ac:dyDescent="0.55000000000000004">
      <c r="A177" s="18"/>
      <c r="B177" s="16"/>
      <c r="C177" s="17"/>
      <c r="D177" s="16"/>
      <c r="E177" s="18"/>
      <c r="F177" s="16"/>
      <c r="G177" s="19"/>
      <c r="H177" s="19"/>
      <c r="I177" s="19"/>
      <c r="J177" s="19"/>
      <c r="K177" s="18"/>
    </row>
    <row r="178" spans="1:12" s="13" customFormat="1" x14ac:dyDescent="0.55000000000000004">
      <c r="A178" s="180" t="s">
        <v>1257</v>
      </c>
      <c r="B178" s="180"/>
      <c r="C178" s="180"/>
      <c r="D178" s="180"/>
      <c r="E178" s="180"/>
      <c r="F178" s="180"/>
      <c r="G178" s="180"/>
      <c r="H178" s="180"/>
      <c r="I178" s="180"/>
      <c r="J178" s="180"/>
      <c r="K178" s="180"/>
    </row>
    <row r="179" spans="1:12" s="13" customFormat="1" x14ac:dyDescent="0.55000000000000004">
      <c r="A179" s="11" t="s">
        <v>1144</v>
      </c>
      <c r="B179" s="11" t="s">
        <v>1145</v>
      </c>
      <c r="C179" s="11" t="s">
        <v>1146</v>
      </c>
      <c r="D179" s="11"/>
      <c r="E179" s="11" t="s">
        <v>1147</v>
      </c>
      <c r="F179" s="11" t="s">
        <v>1148</v>
      </c>
      <c r="G179" s="12" t="s">
        <v>1149</v>
      </c>
      <c r="H179" s="12" t="s">
        <v>1150</v>
      </c>
      <c r="I179" s="12" t="s">
        <v>8</v>
      </c>
      <c r="J179" s="12" t="s">
        <v>1151</v>
      </c>
      <c r="K179" s="11" t="s">
        <v>1152</v>
      </c>
    </row>
    <row r="180" spans="1:12" x14ac:dyDescent="0.55000000000000004">
      <c r="A180" s="14" t="s">
        <v>1153</v>
      </c>
      <c r="B180" s="14"/>
      <c r="C180" s="14" t="s">
        <v>1154</v>
      </c>
      <c r="D180" s="14"/>
      <c r="E180" s="14"/>
      <c r="F180" s="14"/>
      <c r="G180" s="15"/>
      <c r="H180" s="15"/>
      <c r="I180" s="15" t="s">
        <v>1155</v>
      </c>
      <c r="J180" s="15"/>
      <c r="K180" s="14"/>
    </row>
    <row r="181" spans="1:12" x14ac:dyDescent="0.55000000000000004">
      <c r="A181" s="16">
        <v>1</v>
      </c>
      <c r="B181" s="16" t="s">
        <v>1241</v>
      </c>
      <c r="C181" s="17">
        <v>100000000184</v>
      </c>
      <c r="D181" s="16">
        <v>0</v>
      </c>
      <c r="E181" s="18" t="s">
        <v>1258</v>
      </c>
      <c r="F181" s="16" t="s">
        <v>1157</v>
      </c>
      <c r="G181" s="19">
        <v>85650</v>
      </c>
      <c r="H181" s="19">
        <v>85650</v>
      </c>
      <c r="I181" s="19">
        <v>-85649</v>
      </c>
      <c r="J181" s="19">
        <v>1</v>
      </c>
      <c r="K181" s="16"/>
    </row>
    <row r="182" spans="1:12" x14ac:dyDescent="0.55000000000000004">
      <c r="A182" s="16">
        <v>2</v>
      </c>
      <c r="B182" s="16" t="s">
        <v>1241</v>
      </c>
      <c r="C182" s="17">
        <v>100000000185</v>
      </c>
      <c r="D182" s="16">
        <v>0</v>
      </c>
      <c r="E182" s="18" t="s">
        <v>661</v>
      </c>
      <c r="F182" s="16" t="s">
        <v>1157</v>
      </c>
      <c r="G182" s="19">
        <v>100000</v>
      </c>
      <c r="H182" s="19">
        <v>100000</v>
      </c>
      <c r="I182" s="19">
        <v>-99999</v>
      </c>
      <c r="J182" s="19">
        <v>1</v>
      </c>
      <c r="K182" s="16"/>
      <c r="L182" s="23">
        <f>SUM(H181:H182)</f>
        <v>185650</v>
      </c>
    </row>
    <row r="183" spans="1:12" ht="28.15" customHeight="1" x14ac:dyDescent="0.55000000000000004">
      <c r="A183" s="18"/>
      <c r="B183" s="16"/>
      <c r="C183" s="17"/>
      <c r="D183" s="16"/>
      <c r="E183" s="18"/>
      <c r="F183" s="16"/>
      <c r="G183" s="19"/>
      <c r="H183" s="19"/>
      <c r="I183" s="19"/>
      <c r="J183" s="19"/>
      <c r="K183" s="18"/>
    </row>
    <row r="184" spans="1:12" s="13" customFormat="1" x14ac:dyDescent="0.55000000000000004">
      <c r="A184" s="180" t="s">
        <v>1259</v>
      </c>
      <c r="B184" s="180"/>
      <c r="C184" s="180"/>
      <c r="D184" s="180"/>
      <c r="E184" s="180"/>
      <c r="F184" s="180"/>
      <c r="G184" s="180"/>
      <c r="H184" s="180"/>
      <c r="I184" s="180"/>
      <c r="J184" s="180"/>
      <c r="K184" s="180"/>
    </row>
    <row r="185" spans="1:12" s="13" customFormat="1" x14ac:dyDescent="0.55000000000000004">
      <c r="A185" s="11" t="s">
        <v>1144</v>
      </c>
      <c r="B185" s="11" t="s">
        <v>1145</v>
      </c>
      <c r="C185" s="11" t="s">
        <v>1146</v>
      </c>
      <c r="D185" s="11"/>
      <c r="E185" s="11" t="s">
        <v>1147</v>
      </c>
      <c r="F185" s="11" t="s">
        <v>1148</v>
      </c>
      <c r="G185" s="12" t="s">
        <v>1149</v>
      </c>
      <c r="H185" s="12" t="s">
        <v>1150</v>
      </c>
      <c r="I185" s="12" t="s">
        <v>8</v>
      </c>
      <c r="J185" s="12" t="s">
        <v>1151</v>
      </c>
      <c r="K185" s="11" t="s">
        <v>1152</v>
      </c>
    </row>
    <row r="186" spans="1:12" x14ac:dyDescent="0.55000000000000004">
      <c r="A186" s="14" t="s">
        <v>1153</v>
      </c>
      <c r="B186" s="14"/>
      <c r="C186" s="14" t="s">
        <v>1154</v>
      </c>
      <c r="D186" s="14"/>
      <c r="E186" s="14"/>
      <c r="F186" s="14"/>
      <c r="G186" s="15"/>
      <c r="H186" s="15"/>
      <c r="I186" s="15" t="s">
        <v>1155</v>
      </c>
      <c r="J186" s="15"/>
      <c r="K186" s="14"/>
    </row>
    <row r="187" spans="1:12" x14ac:dyDescent="0.55000000000000004">
      <c r="A187" s="33">
        <v>1</v>
      </c>
      <c r="B187" s="35" t="s">
        <v>1260</v>
      </c>
      <c r="C187" s="34">
        <v>100000000202</v>
      </c>
      <c r="D187" s="33"/>
      <c r="E187" s="35" t="s">
        <v>1261</v>
      </c>
      <c r="F187" s="33" t="s">
        <v>1164</v>
      </c>
      <c r="G187" s="36">
        <v>579000</v>
      </c>
      <c r="H187" s="44">
        <v>579000</v>
      </c>
      <c r="I187" s="44">
        <v>-578999</v>
      </c>
      <c r="J187" s="19">
        <f>+H187+I187</f>
        <v>1</v>
      </c>
      <c r="K187" s="16"/>
      <c r="L187" s="45">
        <f>+H187</f>
        <v>579000</v>
      </c>
    </row>
    <row r="188" spans="1:12" ht="28.15" customHeight="1" x14ac:dyDescent="0.55000000000000004">
      <c r="A188" s="18"/>
      <c r="B188" s="16"/>
      <c r="C188" s="17"/>
      <c r="D188" s="16"/>
      <c r="E188" s="18"/>
      <c r="F188" s="16"/>
      <c r="G188" s="19"/>
      <c r="H188" s="19"/>
      <c r="I188" s="19"/>
      <c r="J188" s="19"/>
      <c r="K188" s="18"/>
      <c r="L188" s="42">
        <f>SUM(L159:L187)</f>
        <v>1595255</v>
      </c>
    </row>
    <row r="189" spans="1:12" ht="26.25" customHeight="1" x14ac:dyDescent="0.55000000000000004">
      <c r="A189" s="181" t="s">
        <v>1140</v>
      </c>
      <c r="B189" s="181"/>
      <c r="C189" s="181"/>
      <c r="D189" s="181"/>
      <c r="E189" s="181"/>
      <c r="F189" s="181"/>
      <c r="G189" s="181"/>
      <c r="H189" s="181"/>
      <c r="I189" s="181"/>
      <c r="J189" s="181"/>
      <c r="K189" s="181"/>
    </row>
    <row r="190" spans="1:12" ht="26.25" customHeight="1" x14ac:dyDescent="0.55000000000000004">
      <c r="A190" s="181" t="s">
        <v>1141</v>
      </c>
      <c r="B190" s="181"/>
      <c r="C190" s="181"/>
      <c r="D190" s="181"/>
      <c r="E190" s="181"/>
      <c r="F190" s="181"/>
      <c r="G190" s="181"/>
      <c r="H190" s="181"/>
      <c r="I190" s="181"/>
      <c r="J190" s="181"/>
      <c r="K190" s="181"/>
    </row>
    <row r="191" spans="1:12" ht="25.5" customHeight="1" x14ac:dyDescent="0.55000000000000004">
      <c r="A191" s="181" t="s">
        <v>1262</v>
      </c>
      <c r="B191" s="181"/>
      <c r="C191" s="181"/>
      <c r="D191" s="181"/>
      <c r="E191" s="181"/>
      <c r="F191" s="181"/>
      <c r="G191" s="181"/>
      <c r="H191" s="181"/>
      <c r="I191" s="181"/>
      <c r="J191" s="181"/>
      <c r="K191" s="181"/>
    </row>
    <row r="192" spans="1:12" s="13" customFormat="1" ht="39.6" customHeight="1" x14ac:dyDescent="0.55000000000000004">
      <c r="A192" s="180" t="s">
        <v>1263</v>
      </c>
      <c r="B192" s="180"/>
      <c r="C192" s="180"/>
      <c r="D192" s="180"/>
      <c r="E192" s="180"/>
      <c r="F192" s="180"/>
      <c r="G192" s="180"/>
      <c r="H192" s="180"/>
      <c r="I192" s="180"/>
      <c r="J192" s="180"/>
      <c r="K192" s="180"/>
    </row>
    <row r="193" spans="1:11" s="13" customFormat="1" x14ac:dyDescent="0.55000000000000004">
      <c r="A193" s="11" t="s">
        <v>1144</v>
      </c>
      <c r="B193" s="11" t="s">
        <v>1145</v>
      </c>
      <c r="C193" s="11" t="s">
        <v>1146</v>
      </c>
      <c r="D193" s="11"/>
      <c r="E193" s="11" t="s">
        <v>1147</v>
      </c>
      <c r="F193" s="11" t="s">
        <v>1148</v>
      </c>
      <c r="G193" s="12" t="s">
        <v>1149</v>
      </c>
      <c r="H193" s="12" t="s">
        <v>1150</v>
      </c>
      <c r="I193" s="12" t="s">
        <v>8</v>
      </c>
      <c r="J193" s="12" t="s">
        <v>1151</v>
      </c>
      <c r="K193" s="11" t="s">
        <v>1152</v>
      </c>
    </row>
    <row r="194" spans="1:11" x14ac:dyDescent="0.55000000000000004">
      <c r="A194" s="14" t="s">
        <v>1153</v>
      </c>
      <c r="B194" s="14"/>
      <c r="C194" s="14" t="s">
        <v>1154</v>
      </c>
      <c r="D194" s="14"/>
      <c r="E194" s="14"/>
      <c r="F194" s="14"/>
      <c r="G194" s="15"/>
      <c r="H194" s="15"/>
      <c r="I194" s="15" t="s">
        <v>1155</v>
      </c>
      <c r="J194" s="15"/>
      <c r="K194" s="14"/>
    </row>
    <row r="195" spans="1:11" x14ac:dyDescent="0.55000000000000004">
      <c r="A195" s="16">
        <v>1</v>
      </c>
      <c r="B195" s="16" t="s">
        <v>1264</v>
      </c>
      <c r="C195" s="17">
        <v>100000000231</v>
      </c>
      <c r="D195" s="16">
        <v>0</v>
      </c>
      <c r="E195" s="18" t="s">
        <v>664</v>
      </c>
      <c r="F195" s="16" t="s">
        <v>1177</v>
      </c>
      <c r="G195" s="19">
        <f>+H195/2</f>
        <v>9850</v>
      </c>
      <c r="H195" s="19">
        <v>19700</v>
      </c>
      <c r="I195" s="19">
        <v>-19699</v>
      </c>
      <c r="J195" s="19">
        <v>1</v>
      </c>
      <c r="K195" s="18"/>
    </row>
    <row r="196" spans="1:11" x14ac:dyDescent="0.55000000000000004">
      <c r="A196" s="18"/>
      <c r="B196" s="16"/>
      <c r="C196" s="16"/>
      <c r="D196" s="16"/>
      <c r="E196" s="18"/>
      <c r="F196" s="16"/>
      <c r="G196" s="19"/>
      <c r="H196" s="19"/>
      <c r="I196" s="19"/>
      <c r="J196" s="19"/>
      <c r="K196" s="18"/>
    </row>
    <row r="197" spans="1:11" s="13" customFormat="1" x14ac:dyDescent="0.55000000000000004">
      <c r="A197" s="180" t="s">
        <v>1265</v>
      </c>
      <c r="B197" s="180"/>
      <c r="C197" s="180"/>
      <c r="D197" s="180"/>
      <c r="E197" s="180"/>
      <c r="F197" s="180"/>
      <c r="G197" s="180"/>
      <c r="H197" s="180"/>
      <c r="I197" s="180"/>
      <c r="J197" s="180"/>
      <c r="K197" s="180"/>
    </row>
    <row r="198" spans="1:11" s="13" customFormat="1" x14ac:dyDescent="0.55000000000000004">
      <c r="A198" s="11" t="s">
        <v>1144</v>
      </c>
      <c r="B198" s="11" t="s">
        <v>1145</v>
      </c>
      <c r="C198" s="11" t="s">
        <v>1146</v>
      </c>
      <c r="D198" s="11"/>
      <c r="E198" s="11" t="s">
        <v>1147</v>
      </c>
      <c r="F198" s="11" t="s">
        <v>1148</v>
      </c>
      <c r="G198" s="12" t="s">
        <v>1149</v>
      </c>
      <c r="H198" s="12" t="s">
        <v>1150</v>
      </c>
      <c r="I198" s="12" t="s">
        <v>8</v>
      </c>
      <c r="J198" s="12" t="s">
        <v>1151</v>
      </c>
      <c r="K198" s="11" t="s">
        <v>1152</v>
      </c>
    </row>
    <row r="199" spans="1:11" x14ac:dyDescent="0.55000000000000004">
      <c r="A199" s="14" t="s">
        <v>1153</v>
      </c>
      <c r="B199" s="14"/>
      <c r="C199" s="14" t="s">
        <v>1154</v>
      </c>
      <c r="D199" s="14"/>
      <c r="E199" s="14"/>
      <c r="F199" s="14"/>
      <c r="G199" s="15"/>
      <c r="H199" s="15"/>
      <c r="I199" s="15" t="s">
        <v>1155</v>
      </c>
      <c r="J199" s="15"/>
      <c r="K199" s="14"/>
    </row>
    <row r="200" spans="1:11" ht="24.6" customHeight="1" x14ac:dyDescent="0.55000000000000004">
      <c r="A200" s="16">
        <v>1</v>
      </c>
      <c r="B200" s="16" t="s">
        <v>1266</v>
      </c>
      <c r="C200" s="17">
        <v>100000000235</v>
      </c>
      <c r="D200" s="16">
        <v>0</v>
      </c>
      <c r="E200" s="18" t="s">
        <v>1267</v>
      </c>
      <c r="F200" s="16" t="s">
        <v>1268</v>
      </c>
      <c r="G200" s="19">
        <v>80000</v>
      </c>
      <c r="H200" s="19">
        <v>80000</v>
      </c>
      <c r="I200" s="19">
        <v>-79999</v>
      </c>
      <c r="J200" s="19">
        <v>1</v>
      </c>
      <c r="K200" s="18"/>
    </row>
    <row r="201" spans="1:11" ht="24.6" customHeight="1" x14ac:dyDescent="0.55000000000000004">
      <c r="A201" s="16">
        <v>2</v>
      </c>
      <c r="B201" s="16" t="s">
        <v>1266</v>
      </c>
      <c r="C201" s="17">
        <v>100000000236</v>
      </c>
      <c r="D201" s="16">
        <v>0</v>
      </c>
      <c r="E201" s="18" t="s">
        <v>1269</v>
      </c>
      <c r="F201" s="16" t="s">
        <v>1177</v>
      </c>
      <c r="G201" s="19">
        <v>56000</v>
      </c>
      <c r="H201" s="19">
        <v>56000</v>
      </c>
      <c r="I201" s="19">
        <v>-55999</v>
      </c>
      <c r="J201" s="19">
        <v>1</v>
      </c>
      <c r="K201" s="18"/>
    </row>
    <row r="202" spans="1:11" ht="24.6" customHeight="1" x14ac:dyDescent="0.55000000000000004">
      <c r="A202" s="16">
        <v>3</v>
      </c>
      <c r="B202" s="16" t="s">
        <v>1266</v>
      </c>
      <c r="C202" s="17">
        <v>100000000237</v>
      </c>
      <c r="D202" s="16">
        <v>0</v>
      </c>
      <c r="E202" s="18" t="s">
        <v>1270</v>
      </c>
      <c r="F202" s="16" t="s">
        <v>1157</v>
      </c>
      <c r="G202" s="19">
        <v>16000</v>
      </c>
      <c r="H202" s="19">
        <v>16000</v>
      </c>
      <c r="I202" s="19">
        <v>-15999</v>
      </c>
      <c r="J202" s="19">
        <v>1</v>
      </c>
      <c r="K202" s="18"/>
    </row>
    <row r="203" spans="1:11" x14ac:dyDescent="0.55000000000000004">
      <c r="A203" s="18"/>
      <c r="B203" s="16"/>
      <c r="C203" s="16"/>
      <c r="D203" s="16"/>
      <c r="E203" s="18"/>
      <c r="F203" s="16"/>
      <c r="G203" s="19"/>
      <c r="H203" s="19"/>
      <c r="I203" s="19"/>
      <c r="J203" s="19"/>
      <c r="K203" s="18"/>
    </row>
    <row r="204" spans="1:11" s="13" customFormat="1" x14ac:dyDescent="0.55000000000000004">
      <c r="A204" s="180" t="s">
        <v>1271</v>
      </c>
      <c r="B204" s="180"/>
      <c r="C204" s="180"/>
      <c r="D204" s="180"/>
      <c r="E204" s="180"/>
      <c r="F204" s="180"/>
      <c r="G204" s="180"/>
      <c r="H204" s="180"/>
      <c r="I204" s="180"/>
      <c r="J204" s="180"/>
      <c r="K204" s="180"/>
    </row>
    <row r="205" spans="1:11" s="13" customFormat="1" ht="28.15" customHeight="1" x14ac:dyDescent="0.55000000000000004">
      <c r="A205" s="11" t="s">
        <v>1144</v>
      </c>
      <c r="B205" s="11" t="s">
        <v>1145</v>
      </c>
      <c r="C205" s="11" t="s">
        <v>1146</v>
      </c>
      <c r="D205" s="11"/>
      <c r="E205" s="11" t="s">
        <v>1147</v>
      </c>
      <c r="F205" s="11" t="s">
        <v>1148</v>
      </c>
      <c r="G205" s="12" t="s">
        <v>1149</v>
      </c>
      <c r="H205" s="12" t="s">
        <v>1150</v>
      </c>
      <c r="I205" s="12" t="s">
        <v>8</v>
      </c>
      <c r="J205" s="12" t="s">
        <v>1151</v>
      </c>
      <c r="K205" s="11" t="s">
        <v>1152</v>
      </c>
    </row>
    <row r="206" spans="1:11" x14ac:dyDescent="0.55000000000000004">
      <c r="A206" s="14" t="s">
        <v>1153</v>
      </c>
      <c r="B206" s="14"/>
      <c r="C206" s="14" t="s">
        <v>1154</v>
      </c>
      <c r="D206" s="14"/>
      <c r="E206" s="14"/>
      <c r="F206" s="14"/>
      <c r="G206" s="15"/>
      <c r="H206" s="15"/>
      <c r="I206" s="15" t="s">
        <v>1155</v>
      </c>
      <c r="J206" s="15"/>
      <c r="K206" s="14"/>
    </row>
    <row r="207" spans="1:11" ht="25.15" customHeight="1" x14ac:dyDescent="0.55000000000000004">
      <c r="A207" s="16">
        <v>1</v>
      </c>
      <c r="B207" s="16" t="s">
        <v>1272</v>
      </c>
      <c r="C207" s="17">
        <v>100000000239</v>
      </c>
      <c r="D207" s="16">
        <v>0</v>
      </c>
      <c r="E207" s="18" t="s">
        <v>1273</v>
      </c>
      <c r="F207" s="16" t="s">
        <v>1157</v>
      </c>
      <c r="G207" s="19">
        <v>181800</v>
      </c>
      <c r="H207" s="19">
        <v>181800</v>
      </c>
      <c r="I207" s="19">
        <v>-181799</v>
      </c>
      <c r="J207" s="19">
        <v>1</v>
      </c>
      <c r="K207" s="18"/>
    </row>
    <row r="208" spans="1:11" ht="25.15" customHeight="1" x14ac:dyDescent="0.55000000000000004">
      <c r="A208" s="16">
        <v>2</v>
      </c>
      <c r="B208" s="16" t="s">
        <v>1272</v>
      </c>
      <c r="C208" s="17">
        <v>100000000240</v>
      </c>
      <c r="D208" s="16">
        <v>0</v>
      </c>
      <c r="E208" s="18" t="s">
        <v>1274</v>
      </c>
      <c r="F208" s="16" t="s">
        <v>1157</v>
      </c>
      <c r="G208" s="19">
        <v>7700</v>
      </c>
      <c r="H208" s="19">
        <v>7700</v>
      </c>
      <c r="I208" s="19">
        <v>-7699</v>
      </c>
      <c r="J208" s="19">
        <v>1</v>
      </c>
      <c r="K208" s="18"/>
    </row>
    <row r="209" spans="1:11" ht="25.15" customHeight="1" x14ac:dyDescent="0.55000000000000004">
      <c r="A209" s="18"/>
      <c r="B209" s="16"/>
      <c r="C209" s="16"/>
      <c r="D209" s="16"/>
      <c r="E209" s="18"/>
      <c r="F209" s="16"/>
      <c r="G209" s="19"/>
      <c r="H209" s="19"/>
      <c r="I209" s="19"/>
      <c r="J209" s="19"/>
      <c r="K209" s="18"/>
    </row>
    <row r="210" spans="1:11" s="13" customFormat="1" x14ac:dyDescent="0.55000000000000004">
      <c r="A210" s="180" t="s">
        <v>1275</v>
      </c>
      <c r="B210" s="180"/>
      <c r="C210" s="180"/>
      <c r="D210" s="180"/>
      <c r="E210" s="180"/>
      <c r="F210" s="180"/>
      <c r="G210" s="180"/>
      <c r="H210" s="180"/>
      <c r="I210" s="180"/>
      <c r="J210" s="180"/>
      <c r="K210" s="180"/>
    </row>
    <row r="211" spans="1:11" s="13" customFormat="1" x14ac:dyDescent="0.55000000000000004">
      <c r="A211" s="11" t="s">
        <v>1144</v>
      </c>
      <c r="B211" s="11" t="s">
        <v>1145</v>
      </c>
      <c r="C211" s="11" t="s">
        <v>1146</v>
      </c>
      <c r="D211" s="11"/>
      <c r="E211" s="11" t="s">
        <v>1147</v>
      </c>
      <c r="F211" s="11" t="s">
        <v>1148</v>
      </c>
      <c r="G211" s="12" t="s">
        <v>1149</v>
      </c>
      <c r="H211" s="12" t="s">
        <v>1150</v>
      </c>
      <c r="I211" s="12" t="s">
        <v>8</v>
      </c>
      <c r="J211" s="12" t="s">
        <v>1151</v>
      </c>
      <c r="K211" s="11" t="s">
        <v>1152</v>
      </c>
    </row>
    <row r="212" spans="1:11" x14ac:dyDescent="0.55000000000000004">
      <c r="A212" s="14" t="s">
        <v>1153</v>
      </c>
      <c r="B212" s="14"/>
      <c r="C212" s="14" t="s">
        <v>1154</v>
      </c>
      <c r="D212" s="14"/>
      <c r="E212" s="14"/>
      <c r="F212" s="14"/>
      <c r="G212" s="15"/>
      <c r="H212" s="15"/>
      <c r="I212" s="15" t="s">
        <v>1155</v>
      </c>
      <c r="J212" s="15"/>
      <c r="K212" s="14"/>
    </row>
    <row r="213" spans="1:11" x14ac:dyDescent="0.55000000000000004">
      <c r="A213" s="18">
        <v>1</v>
      </c>
      <c r="B213" s="16" t="s">
        <v>1276</v>
      </c>
      <c r="C213" s="17">
        <v>100000000242</v>
      </c>
      <c r="D213" s="16">
        <v>0</v>
      </c>
      <c r="E213" s="18" t="s">
        <v>1277</v>
      </c>
      <c r="F213" s="16" t="s">
        <v>1164</v>
      </c>
      <c r="G213" s="19">
        <v>5959990</v>
      </c>
      <c r="H213" s="19">
        <v>5959990</v>
      </c>
      <c r="I213" s="19">
        <v>-5959989</v>
      </c>
      <c r="J213" s="19">
        <v>1</v>
      </c>
      <c r="K213" s="18"/>
    </row>
    <row r="214" spans="1:11" x14ac:dyDescent="0.55000000000000004">
      <c r="A214" s="18"/>
      <c r="B214" s="16"/>
      <c r="C214" s="16"/>
      <c r="D214" s="16"/>
      <c r="E214" s="18"/>
      <c r="F214" s="16"/>
      <c r="G214" s="19"/>
      <c r="H214" s="19"/>
      <c r="I214" s="19"/>
      <c r="J214" s="19"/>
      <c r="K214" s="18"/>
    </row>
    <row r="215" spans="1:11" s="13" customFormat="1" x14ac:dyDescent="0.55000000000000004">
      <c r="A215" s="180" t="s">
        <v>1278</v>
      </c>
      <c r="B215" s="180"/>
      <c r="C215" s="180"/>
      <c r="D215" s="180"/>
      <c r="E215" s="180"/>
      <c r="F215" s="180"/>
      <c r="G215" s="180"/>
      <c r="H215" s="180"/>
      <c r="I215" s="180"/>
      <c r="J215" s="180"/>
      <c r="K215" s="180"/>
    </row>
    <row r="216" spans="1:11" s="13" customFormat="1" x14ac:dyDescent="0.55000000000000004">
      <c r="A216" s="11" t="s">
        <v>1144</v>
      </c>
      <c r="B216" s="11" t="s">
        <v>1145</v>
      </c>
      <c r="C216" s="11" t="s">
        <v>1146</v>
      </c>
      <c r="D216" s="11"/>
      <c r="E216" s="11" t="s">
        <v>1147</v>
      </c>
      <c r="F216" s="11" t="s">
        <v>1148</v>
      </c>
      <c r="G216" s="12" t="s">
        <v>1149</v>
      </c>
      <c r="H216" s="12" t="s">
        <v>1150</v>
      </c>
      <c r="I216" s="12" t="s">
        <v>8</v>
      </c>
      <c r="J216" s="12" t="s">
        <v>1151</v>
      </c>
      <c r="K216" s="11" t="s">
        <v>1152</v>
      </c>
    </row>
    <row r="217" spans="1:11" x14ac:dyDescent="0.55000000000000004">
      <c r="A217" s="14" t="s">
        <v>1153</v>
      </c>
      <c r="B217" s="14"/>
      <c r="C217" s="14" t="s">
        <v>1154</v>
      </c>
      <c r="D217" s="14"/>
      <c r="E217" s="14"/>
      <c r="F217" s="14"/>
      <c r="G217" s="15"/>
      <c r="H217" s="15"/>
      <c r="I217" s="15" t="s">
        <v>1155</v>
      </c>
      <c r="J217" s="15"/>
      <c r="K217" s="14"/>
    </row>
    <row r="218" spans="1:11" x14ac:dyDescent="0.55000000000000004">
      <c r="A218" s="16">
        <v>1</v>
      </c>
      <c r="B218" s="16" t="s">
        <v>1279</v>
      </c>
      <c r="C218" s="17">
        <v>100000000269</v>
      </c>
      <c r="D218" s="16">
        <v>0</v>
      </c>
      <c r="E218" s="18" t="s">
        <v>1280</v>
      </c>
      <c r="F218" s="16" t="s">
        <v>1281</v>
      </c>
      <c r="G218" s="19">
        <f>+H218/6</f>
        <v>18000</v>
      </c>
      <c r="H218" s="19">
        <v>108000</v>
      </c>
      <c r="I218" s="19">
        <v>-107999</v>
      </c>
      <c r="J218" s="19">
        <v>1</v>
      </c>
      <c r="K218" s="18"/>
    </row>
    <row r="219" spans="1:11" x14ac:dyDescent="0.55000000000000004">
      <c r="A219" s="16">
        <v>2</v>
      </c>
      <c r="B219" s="16" t="s">
        <v>1279</v>
      </c>
      <c r="C219" s="17">
        <v>100000000270</v>
      </c>
      <c r="D219" s="16">
        <v>0</v>
      </c>
      <c r="E219" s="18" t="s">
        <v>1282</v>
      </c>
      <c r="F219" s="16" t="s">
        <v>1283</v>
      </c>
      <c r="G219" s="19">
        <f>+H219/10</f>
        <v>38500</v>
      </c>
      <c r="H219" s="19">
        <v>385000</v>
      </c>
      <c r="I219" s="19">
        <v>-384999</v>
      </c>
      <c r="J219" s="19">
        <v>1</v>
      </c>
      <c r="K219" s="18"/>
    </row>
    <row r="220" spans="1:11" x14ac:dyDescent="0.55000000000000004">
      <c r="A220" s="16">
        <v>3</v>
      </c>
      <c r="B220" s="16" t="s">
        <v>1279</v>
      </c>
      <c r="C220" s="17">
        <v>100000000271</v>
      </c>
      <c r="D220" s="16">
        <v>0</v>
      </c>
      <c r="E220" s="18" t="s">
        <v>1284</v>
      </c>
      <c r="F220" s="16" t="s">
        <v>1285</v>
      </c>
      <c r="G220" s="19">
        <f>+H220/6</f>
        <v>17000</v>
      </c>
      <c r="H220" s="19">
        <v>102000</v>
      </c>
      <c r="I220" s="19">
        <v>-101999</v>
      </c>
      <c r="J220" s="19">
        <v>1</v>
      </c>
      <c r="K220" s="18"/>
    </row>
    <row r="221" spans="1:11" x14ac:dyDescent="0.55000000000000004">
      <c r="A221" s="16">
        <v>4</v>
      </c>
      <c r="B221" s="16" t="s">
        <v>1279</v>
      </c>
      <c r="C221" s="17">
        <v>100000000272</v>
      </c>
      <c r="D221" s="16">
        <v>0</v>
      </c>
      <c r="E221" s="18" t="s">
        <v>1286</v>
      </c>
      <c r="F221" s="16" t="s">
        <v>1287</v>
      </c>
      <c r="G221" s="19">
        <f>+H221/4</f>
        <v>17000</v>
      </c>
      <c r="H221" s="19">
        <v>68000</v>
      </c>
      <c r="I221" s="19">
        <v>-67999</v>
      </c>
      <c r="J221" s="19">
        <v>1</v>
      </c>
      <c r="K221" s="18"/>
    </row>
    <row r="222" spans="1:11" x14ac:dyDescent="0.55000000000000004">
      <c r="A222" s="46"/>
      <c r="B222" s="46"/>
      <c r="C222" s="47"/>
      <c r="D222" s="46"/>
      <c r="E222" s="48"/>
      <c r="F222" s="46"/>
      <c r="G222" s="49"/>
      <c r="H222" s="49"/>
      <c r="I222" s="49"/>
      <c r="J222" s="49"/>
      <c r="K222" s="48"/>
    </row>
    <row r="223" spans="1:11" s="13" customFormat="1" x14ac:dyDescent="0.55000000000000004">
      <c r="A223" s="180" t="s">
        <v>1288</v>
      </c>
      <c r="B223" s="180"/>
      <c r="C223" s="180"/>
      <c r="D223" s="180"/>
      <c r="E223" s="180"/>
      <c r="F223" s="180"/>
      <c r="G223" s="180"/>
      <c r="H223" s="180"/>
      <c r="I223" s="180"/>
      <c r="J223" s="180"/>
      <c r="K223" s="180"/>
    </row>
    <row r="224" spans="1:11" s="13" customFormat="1" x14ac:dyDescent="0.55000000000000004">
      <c r="A224" s="11" t="s">
        <v>1144</v>
      </c>
      <c r="B224" s="11" t="s">
        <v>1145</v>
      </c>
      <c r="C224" s="11" t="s">
        <v>1146</v>
      </c>
      <c r="D224" s="11"/>
      <c r="E224" s="11" t="s">
        <v>1147</v>
      </c>
      <c r="F224" s="11" t="s">
        <v>1148</v>
      </c>
      <c r="G224" s="12" t="s">
        <v>1149</v>
      </c>
      <c r="H224" s="12" t="s">
        <v>1150</v>
      </c>
      <c r="I224" s="12" t="s">
        <v>8</v>
      </c>
      <c r="J224" s="12" t="s">
        <v>1151</v>
      </c>
      <c r="K224" s="11" t="s">
        <v>1152</v>
      </c>
    </row>
    <row r="225" spans="1:12" x14ac:dyDescent="0.55000000000000004">
      <c r="A225" s="14" t="s">
        <v>1153</v>
      </c>
      <c r="B225" s="14"/>
      <c r="C225" s="14" t="s">
        <v>1154</v>
      </c>
      <c r="D225" s="14"/>
      <c r="E225" s="14"/>
      <c r="F225" s="14"/>
      <c r="G225" s="15"/>
      <c r="H225" s="15"/>
      <c r="I225" s="15" t="s">
        <v>1155</v>
      </c>
      <c r="J225" s="15"/>
      <c r="K225" s="14"/>
    </row>
    <row r="226" spans="1:12" x14ac:dyDescent="0.55000000000000004">
      <c r="A226" s="16">
        <v>1</v>
      </c>
      <c r="B226" s="16" t="s">
        <v>1289</v>
      </c>
      <c r="C226" s="17">
        <v>100000000232</v>
      </c>
      <c r="D226" s="16">
        <v>0</v>
      </c>
      <c r="E226" s="18" t="s">
        <v>1290</v>
      </c>
      <c r="F226" s="32" t="s">
        <v>1164</v>
      </c>
      <c r="G226" s="19">
        <v>200000</v>
      </c>
      <c r="H226" s="19">
        <v>200000</v>
      </c>
      <c r="I226" s="50">
        <v>-199999</v>
      </c>
      <c r="J226" s="50">
        <v>1</v>
      </c>
      <c r="K226" s="18"/>
    </row>
    <row r="227" spans="1:12" x14ac:dyDescent="0.55000000000000004">
      <c r="A227" s="18"/>
      <c r="B227" s="16"/>
      <c r="C227" s="16"/>
      <c r="D227" s="16"/>
      <c r="E227" s="18"/>
      <c r="F227" s="16"/>
      <c r="G227" s="19"/>
      <c r="H227" s="19"/>
      <c r="I227" s="19"/>
      <c r="J227" s="19"/>
      <c r="K227" s="18"/>
    </row>
    <row r="228" spans="1:12" s="13" customFormat="1" x14ac:dyDescent="0.55000000000000004">
      <c r="A228" s="180" t="s">
        <v>1291</v>
      </c>
      <c r="B228" s="180"/>
      <c r="C228" s="180"/>
      <c r="D228" s="180"/>
      <c r="E228" s="180"/>
      <c r="F228" s="180"/>
      <c r="G228" s="180"/>
      <c r="H228" s="180"/>
      <c r="I228" s="180"/>
      <c r="J228" s="180"/>
      <c r="K228" s="180"/>
    </row>
    <row r="229" spans="1:12" s="13" customFormat="1" x14ac:dyDescent="0.55000000000000004">
      <c r="A229" s="11" t="s">
        <v>1144</v>
      </c>
      <c r="B229" s="11" t="s">
        <v>1145</v>
      </c>
      <c r="C229" s="11" t="s">
        <v>1146</v>
      </c>
      <c r="D229" s="11"/>
      <c r="E229" s="11" t="s">
        <v>1147</v>
      </c>
      <c r="F229" s="11" t="s">
        <v>1148</v>
      </c>
      <c r="G229" s="12" t="s">
        <v>1149</v>
      </c>
      <c r="H229" s="12" t="s">
        <v>1150</v>
      </c>
      <c r="I229" s="12" t="s">
        <v>8</v>
      </c>
      <c r="J229" s="12" t="s">
        <v>1151</v>
      </c>
      <c r="K229" s="11" t="s">
        <v>1152</v>
      </c>
    </row>
    <row r="230" spans="1:12" x14ac:dyDescent="0.55000000000000004">
      <c r="A230" s="14" t="s">
        <v>1153</v>
      </c>
      <c r="B230" s="14"/>
      <c r="C230" s="14" t="s">
        <v>1154</v>
      </c>
      <c r="D230" s="14"/>
      <c r="E230" s="14"/>
      <c r="F230" s="14"/>
      <c r="G230" s="15"/>
      <c r="H230" s="15"/>
      <c r="I230" s="15" t="s">
        <v>1155</v>
      </c>
      <c r="J230" s="15"/>
      <c r="K230" s="14"/>
    </row>
    <row r="231" spans="1:12" x14ac:dyDescent="0.55000000000000004">
      <c r="A231" s="16">
        <v>1</v>
      </c>
      <c r="B231" s="33" t="s">
        <v>1292</v>
      </c>
      <c r="C231" s="34">
        <v>100000000274</v>
      </c>
      <c r="D231" s="16">
        <v>0</v>
      </c>
      <c r="E231" s="35" t="s">
        <v>1293</v>
      </c>
      <c r="F231" s="32" t="s">
        <v>1164</v>
      </c>
      <c r="G231" s="19">
        <v>498000</v>
      </c>
      <c r="H231" s="44">
        <v>498000</v>
      </c>
      <c r="I231" s="50">
        <v>-490223.01</v>
      </c>
      <c r="J231" s="50">
        <v>7776.99</v>
      </c>
      <c r="K231" s="18"/>
      <c r="L231" s="23" t="e">
        <f>+H231+H226+H221+H220+H219+H218+H213+#REF!+H208+H207+H202+H201+H200+H195</f>
        <v>#REF!</v>
      </c>
    </row>
    <row r="232" spans="1:12" x14ac:dyDescent="0.55000000000000004">
      <c r="A232" s="18"/>
      <c r="B232" s="16"/>
      <c r="C232" s="16"/>
      <c r="D232" s="16"/>
      <c r="E232" s="18"/>
      <c r="F232" s="16"/>
      <c r="G232" s="19"/>
      <c r="H232" s="19"/>
      <c r="I232" s="19"/>
      <c r="J232" s="19"/>
      <c r="K232" s="18"/>
    </row>
    <row r="233" spans="1:12" s="13" customFormat="1" x14ac:dyDescent="0.55000000000000004">
      <c r="A233" s="180" t="s">
        <v>1294</v>
      </c>
      <c r="B233" s="180"/>
      <c r="C233" s="180"/>
      <c r="D233" s="180"/>
      <c r="E233" s="180"/>
      <c r="F233" s="180"/>
      <c r="G233" s="180"/>
      <c r="H233" s="180"/>
      <c r="I233" s="180"/>
      <c r="J233" s="180"/>
      <c r="K233" s="180"/>
    </row>
    <row r="234" spans="1:12" s="13" customFormat="1" x14ac:dyDescent="0.55000000000000004">
      <c r="A234" s="11" t="s">
        <v>1144</v>
      </c>
      <c r="B234" s="11" t="s">
        <v>1145</v>
      </c>
      <c r="C234" s="11" t="s">
        <v>1146</v>
      </c>
      <c r="D234" s="11"/>
      <c r="E234" s="11" t="s">
        <v>1147</v>
      </c>
      <c r="F234" s="11" t="s">
        <v>1148</v>
      </c>
      <c r="G234" s="12" t="s">
        <v>1149</v>
      </c>
      <c r="H234" s="12" t="s">
        <v>1150</v>
      </c>
      <c r="I234" s="12" t="s">
        <v>8</v>
      </c>
      <c r="J234" s="12" t="s">
        <v>1151</v>
      </c>
      <c r="K234" s="11" t="s">
        <v>1152</v>
      </c>
    </row>
    <row r="235" spans="1:12" x14ac:dyDescent="0.55000000000000004">
      <c r="A235" s="14" t="s">
        <v>1153</v>
      </c>
      <c r="B235" s="14"/>
      <c r="C235" s="14" t="s">
        <v>1154</v>
      </c>
      <c r="D235" s="14"/>
      <c r="E235" s="14"/>
      <c r="F235" s="14"/>
      <c r="G235" s="15"/>
      <c r="H235" s="15"/>
      <c r="I235" s="15" t="s">
        <v>1155</v>
      </c>
      <c r="J235" s="15"/>
      <c r="K235" s="14"/>
    </row>
    <row r="236" spans="1:12" x14ac:dyDescent="0.55000000000000004">
      <c r="A236" s="33">
        <v>1</v>
      </c>
      <c r="B236" s="35" t="s">
        <v>1295</v>
      </c>
      <c r="C236" s="34">
        <v>100000000263</v>
      </c>
      <c r="D236" s="33">
        <v>0</v>
      </c>
      <c r="E236" s="35" t="s">
        <v>577</v>
      </c>
      <c r="F236" s="51" t="s">
        <v>1164</v>
      </c>
      <c r="G236" s="36">
        <f>+H236</f>
        <v>552858.30000000005</v>
      </c>
      <c r="H236" s="44">
        <v>552858.30000000005</v>
      </c>
      <c r="I236" s="44">
        <v>-498026.75</v>
      </c>
      <c r="J236" s="44">
        <v>54831.55</v>
      </c>
      <c r="K236" s="18"/>
      <c r="L236" s="23" t="e">
        <f>+H236+H231+H226+H225+H224+H223+H218+#REF!+H213+H212+H207+H206+H205+H200</f>
        <v>#VALUE!</v>
      </c>
    </row>
    <row r="237" spans="1:12" x14ac:dyDescent="0.55000000000000004">
      <c r="A237" s="33"/>
      <c r="B237" s="35"/>
      <c r="C237" s="34"/>
      <c r="D237" s="33"/>
      <c r="E237" s="35"/>
      <c r="F237" s="51"/>
      <c r="G237" s="36"/>
      <c r="H237" s="44"/>
      <c r="I237" s="44"/>
      <c r="J237" s="44"/>
      <c r="K237" s="18"/>
      <c r="L237" s="23"/>
    </row>
    <row r="238" spans="1:12" ht="17.45" customHeight="1" x14ac:dyDescent="0.55000000000000004">
      <c r="A238" s="52"/>
      <c r="B238" s="53"/>
      <c r="C238" s="53"/>
      <c r="D238" s="53"/>
      <c r="E238" s="52"/>
      <c r="F238" s="53"/>
      <c r="G238" s="54"/>
      <c r="H238" s="54"/>
      <c r="I238" s="54"/>
      <c r="J238" s="54"/>
      <c r="K238" s="52"/>
    </row>
    <row r="239" spans="1:12" x14ac:dyDescent="0.55000000000000004">
      <c r="A239" s="181" t="s">
        <v>1140</v>
      </c>
      <c r="B239" s="181"/>
      <c r="C239" s="181"/>
      <c r="D239" s="181"/>
      <c r="E239" s="181"/>
      <c r="F239" s="181"/>
      <c r="G239" s="181"/>
      <c r="H239" s="181"/>
      <c r="I239" s="181"/>
      <c r="J239" s="181"/>
      <c r="K239" s="181"/>
    </row>
    <row r="240" spans="1:12" x14ac:dyDescent="0.55000000000000004">
      <c r="A240" s="181" t="s">
        <v>1141</v>
      </c>
      <c r="B240" s="181"/>
      <c r="C240" s="181"/>
      <c r="D240" s="181"/>
      <c r="E240" s="181"/>
      <c r="F240" s="181"/>
      <c r="G240" s="181"/>
      <c r="H240" s="181"/>
      <c r="I240" s="181"/>
      <c r="J240" s="181"/>
      <c r="K240" s="181"/>
    </row>
    <row r="241" spans="1:12" x14ac:dyDescent="0.55000000000000004">
      <c r="A241" s="181" t="s">
        <v>1296</v>
      </c>
      <c r="B241" s="181"/>
      <c r="C241" s="181"/>
      <c r="D241" s="181"/>
      <c r="E241" s="181"/>
      <c r="F241" s="181"/>
      <c r="G241" s="181"/>
      <c r="H241" s="181"/>
      <c r="I241" s="181"/>
      <c r="J241" s="181"/>
      <c r="K241" s="181"/>
    </row>
    <row r="242" spans="1:12" ht="27" customHeight="1" x14ac:dyDescent="0.55000000000000004">
      <c r="A242" s="183" t="s">
        <v>1297</v>
      </c>
      <c r="B242" s="183"/>
      <c r="C242" s="183"/>
      <c r="D242" s="183"/>
      <c r="E242" s="183"/>
      <c r="F242" s="183"/>
      <c r="G242" s="183"/>
      <c r="H242" s="183"/>
      <c r="I242" s="183"/>
      <c r="J242" s="183"/>
      <c r="K242" s="183"/>
    </row>
    <row r="243" spans="1:12" x14ac:dyDescent="0.55000000000000004">
      <c r="A243" s="11" t="s">
        <v>1144</v>
      </c>
      <c r="B243" s="11" t="s">
        <v>1145</v>
      </c>
      <c r="C243" s="11" t="s">
        <v>1146</v>
      </c>
      <c r="D243" s="11"/>
      <c r="E243" s="11" t="s">
        <v>1147</v>
      </c>
      <c r="F243" s="11" t="s">
        <v>1148</v>
      </c>
      <c r="G243" s="12" t="s">
        <v>1149</v>
      </c>
      <c r="H243" s="12" t="s">
        <v>1150</v>
      </c>
      <c r="I243" s="12" t="s">
        <v>8</v>
      </c>
      <c r="J243" s="12" t="s">
        <v>1151</v>
      </c>
      <c r="K243" s="11" t="s">
        <v>1152</v>
      </c>
    </row>
    <row r="244" spans="1:12" x14ac:dyDescent="0.55000000000000004">
      <c r="A244" s="14" t="s">
        <v>1153</v>
      </c>
      <c r="B244" s="14"/>
      <c r="C244" s="14" t="s">
        <v>1154</v>
      </c>
      <c r="D244" s="14"/>
      <c r="E244" s="14"/>
      <c r="F244" s="14"/>
      <c r="G244" s="15"/>
      <c r="H244" s="15"/>
      <c r="I244" s="15" t="s">
        <v>1155</v>
      </c>
      <c r="J244" s="15"/>
      <c r="K244" s="14"/>
    </row>
    <row r="245" spans="1:12" s="30" customFormat="1" x14ac:dyDescent="0.55000000000000004">
      <c r="A245" s="33">
        <v>1</v>
      </c>
      <c r="B245" s="33" t="s">
        <v>1298</v>
      </c>
      <c r="C245" s="55" t="s">
        <v>952</v>
      </c>
      <c r="D245" s="33"/>
      <c r="E245" s="35" t="s">
        <v>1299</v>
      </c>
      <c r="F245" s="33" t="s">
        <v>1300</v>
      </c>
      <c r="G245" s="56">
        <v>191100</v>
      </c>
      <c r="H245" s="36">
        <v>191100</v>
      </c>
      <c r="I245" s="36">
        <v>-191099</v>
      </c>
      <c r="J245" s="36">
        <v>1</v>
      </c>
      <c r="K245" s="35"/>
      <c r="L245" s="57" t="e">
        <f>+H245+#REF!+#REF!</f>
        <v>#REF!</v>
      </c>
    </row>
    <row r="246" spans="1:12" x14ac:dyDescent="0.55000000000000004">
      <c r="A246" s="16"/>
      <c r="B246" s="16"/>
      <c r="C246" s="21"/>
      <c r="D246" s="16"/>
      <c r="E246" s="18"/>
      <c r="F246" s="16"/>
      <c r="G246" s="22"/>
      <c r="H246" s="19"/>
      <c r="I246" s="19"/>
      <c r="J246" s="19"/>
      <c r="K246" s="18"/>
    </row>
    <row r="247" spans="1:12" ht="10.9" customHeight="1" x14ac:dyDescent="0.55000000000000004">
      <c r="A247" s="53"/>
      <c r="B247" s="53"/>
      <c r="C247" s="58"/>
      <c r="D247" s="53"/>
      <c r="E247" s="52"/>
      <c r="F247" s="53"/>
      <c r="G247" s="59"/>
      <c r="H247" s="54"/>
      <c r="I247" s="54"/>
      <c r="J247" s="54"/>
      <c r="K247" s="60"/>
    </row>
    <row r="248" spans="1:12" x14ac:dyDescent="0.55000000000000004">
      <c r="A248" s="181" t="s">
        <v>1140</v>
      </c>
      <c r="B248" s="181"/>
      <c r="C248" s="181"/>
      <c r="D248" s="181"/>
      <c r="E248" s="181"/>
      <c r="F248" s="181"/>
      <c r="G248" s="181"/>
      <c r="H248" s="181"/>
      <c r="I248" s="181"/>
      <c r="J248" s="181"/>
      <c r="K248" s="181"/>
    </row>
    <row r="249" spans="1:12" x14ac:dyDescent="0.55000000000000004">
      <c r="A249" s="181" t="s">
        <v>1141</v>
      </c>
      <c r="B249" s="181"/>
      <c r="C249" s="181"/>
      <c r="D249" s="181"/>
      <c r="E249" s="181"/>
      <c r="F249" s="181"/>
      <c r="G249" s="181"/>
      <c r="H249" s="181"/>
      <c r="I249" s="181"/>
      <c r="J249" s="181"/>
      <c r="K249" s="181"/>
    </row>
    <row r="250" spans="1:12" x14ac:dyDescent="0.55000000000000004">
      <c r="A250" s="181" t="s">
        <v>1301</v>
      </c>
      <c r="B250" s="181"/>
      <c r="C250" s="181"/>
      <c r="D250" s="181"/>
      <c r="E250" s="181"/>
      <c r="F250" s="181"/>
      <c r="G250" s="181"/>
      <c r="H250" s="181"/>
      <c r="I250" s="181"/>
      <c r="J250" s="181"/>
      <c r="K250" s="181"/>
    </row>
    <row r="251" spans="1:12" x14ac:dyDescent="0.55000000000000004">
      <c r="A251" s="182" t="s">
        <v>1302</v>
      </c>
      <c r="B251" s="182"/>
      <c r="C251" s="182"/>
      <c r="D251" s="182"/>
      <c r="E251" s="182"/>
      <c r="F251" s="182"/>
      <c r="G251" s="182"/>
      <c r="H251" s="182"/>
      <c r="I251" s="49"/>
      <c r="J251" s="49"/>
      <c r="K251" s="48"/>
    </row>
    <row r="252" spans="1:12" x14ac:dyDescent="0.55000000000000004">
      <c r="A252" s="11" t="s">
        <v>1144</v>
      </c>
      <c r="B252" s="11" t="s">
        <v>1145</v>
      </c>
      <c r="C252" s="11" t="s">
        <v>1146</v>
      </c>
      <c r="D252" s="11"/>
      <c r="E252" s="11" t="s">
        <v>1147</v>
      </c>
      <c r="F252" s="11" t="s">
        <v>1148</v>
      </c>
      <c r="G252" s="12" t="s">
        <v>1149</v>
      </c>
      <c r="H252" s="12" t="s">
        <v>1150</v>
      </c>
      <c r="I252" s="12" t="s">
        <v>8</v>
      </c>
      <c r="J252" s="12" t="s">
        <v>1151</v>
      </c>
      <c r="K252" s="11" t="s">
        <v>1152</v>
      </c>
    </row>
    <row r="253" spans="1:12" x14ac:dyDescent="0.55000000000000004">
      <c r="A253" s="14" t="s">
        <v>1153</v>
      </c>
      <c r="B253" s="14"/>
      <c r="C253" s="14" t="s">
        <v>1154</v>
      </c>
      <c r="D253" s="14"/>
      <c r="E253" s="14"/>
      <c r="F253" s="14"/>
      <c r="G253" s="15"/>
      <c r="H253" s="15"/>
      <c r="I253" s="15" t="s">
        <v>1155</v>
      </c>
      <c r="J253" s="15"/>
      <c r="K253" s="14"/>
    </row>
    <row r="254" spans="1:12" x14ac:dyDescent="0.55000000000000004">
      <c r="A254" s="16">
        <v>1</v>
      </c>
      <c r="B254" s="16" t="s">
        <v>1303</v>
      </c>
      <c r="C254" s="17">
        <v>100000000388</v>
      </c>
      <c r="D254" s="16">
        <v>0</v>
      </c>
      <c r="E254" s="18" t="s">
        <v>1304</v>
      </c>
      <c r="F254" s="22" t="s">
        <v>1190</v>
      </c>
      <c r="G254" s="19">
        <f>+H254/3</f>
        <v>400000</v>
      </c>
      <c r="H254" s="19">
        <v>1200000</v>
      </c>
      <c r="I254" s="50">
        <v>-840986.3</v>
      </c>
      <c r="J254" s="105">
        <v>359013.7</v>
      </c>
      <c r="K254" s="18"/>
    </row>
    <row r="255" spans="1:12" x14ac:dyDescent="0.55000000000000004">
      <c r="A255" s="16">
        <v>2</v>
      </c>
      <c r="B255" s="16" t="s">
        <v>1303</v>
      </c>
      <c r="C255" s="17">
        <v>100000000389</v>
      </c>
      <c r="D255" s="16">
        <v>0</v>
      </c>
      <c r="E255" s="18" t="s">
        <v>1305</v>
      </c>
      <c r="F255" s="22" t="s">
        <v>1190</v>
      </c>
      <c r="G255" s="19">
        <f>+H255/3</f>
        <v>400000</v>
      </c>
      <c r="H255" s="19">
        <v>1200000</v>
      </c>
      <c r="I255" s="50">
        <v>-840986.3</v>
      </c>
      <c r="J255" s="105">
        <v>359013.7</v>
      </c>
      <c r="K255" s="18"/>
    </row>
    <row r="256" spans="1:12" x14ac:dyDescent="0.55000000000000004">
      <c r="A256" s="16">
        <v>3</v>
      </c>
      <c r="B256" s="16" t="s">
        <v>1303</v>
      </c>
      <c r="C256" s="17">
        <v>100000000390</v>
      </c>
      <c r="D256" s="16">
        <v>0</v>
      </c>
      <c r="E256" s="18" t="s">
        <v>1306</v>
      </c>
      <c r="F256" s="22" t="s">
        <v>1190</v>
      </c>
      <c r="G256" s="19">
        <f>+H256/3</f>
        <v>400000</v>
      </c>
      <c r="H256" s="19">
        <v>1200000</v>
      </c>
      <c r="I256" s="50">
        <v>-840986.3</v>
      </c>
      <c r="J256" s="105">
        <v>359013.7</v>
      </c>
      <c r="K256" s="18"/>
      <c r="L256" s="23">
        <f>SUM(H254:H256)</f>
        <v>3600000</v>
      </c>
    </row>
    <row r="257" spans="1:12" ht="26.25" customHeight="1" x14ac:dyDescent="0.55000000000000004">
      <c r="A257" s="181" t="s">
        <v>1140</v>
      </c>
      <c r="B257" s="181"/>
      <c r="C257" s="181"/>
      <c r="D257" s="181"/>
      <c r="E257" s="181"/>
      <c r="F257" s="181"/>
      <c r="G257" s="181"/>
      <c r="H257" s="181"/>
      <c r="I257" s="181"/>
      <c r="J257" s="181"/>
      <c r="K257" s="181"/>
    </row>
    <row r="258" spans="1:12" ht="26.25" customHeight="1" x14ac:dyDescent="0.55000000000000004">
      <c r="A258" s="181" t="s">
        <v>1141</v>
      </c>
      <c r="B258" s="181"/>
      <c r="C258" s="181"/>
      <c r="D258" s="181"/>
      <c r="E258" s="181"/>
      <c r="F258" s="181"/>
      <c r="G258" s="181"/>
      <c r="H258" s="181"/>
      <c r="I258" s="181"/>
      <c r="J258" s="181"/>
      <c r="K258" s="181"/>
    </row>
    <row r="259" spans="1:12" ht="25.5" customHeight="1" x14ac:dyDescent="0.55000000000000004">
      <c r="A259" s="181" t="s">
        <v>1307</v>
      </c>
      <c r="B259" s="181"/>
      <c r="C259" s="181"/>
      <c r="D259" s="181"/>
      <c r="E259" s="181"/>
      <c r="F259" s="181"/>
      <c r="G259" s="181"/>
      <c r="H259" s="181"/>
      <c r="I259" s="181"/>
      <c r="J259" s="181"/>
      <c r="K259" s="181"/>
    </row>
    <row r="260" spans="1:12" s="13" customFormat="1" ht="31.9" customHeight="1" x14ac:dyDescent="0.55000000000000004">
      <c r="A260" s="180" t="s">
        <v>1308</v>
      </c>
      <c r="B260" s="180"/>
      <c r="C260" s="180"/>
      <c r="D260" s="180"/>
      <c r="E260" s="180"/>
      <c r="F260" s="180"/>
      <c r="G260" s="180"/>
      <c r="H260" s="180"/>
      <c r="I260" s="180"/>
      <c r="J260" s="180"/>
      <c r="K260" s="180"/>
    </row>
    <row r="261" spans="1:12" s="13" customFormat="1" x14ac:dyDescent="0.55000000000000004">
      <c r="A261" s="11" t="s">
        <v>1144</v>
      </c>
      <c r="B261" s="11" t="s">
        <v>1145</v>
      </c>
      <c r="C261" s="11" t="s">
        <v>1146</v>
      </c>
      <c r="D261" s="11"/>
      <c r="E261" s="11" t="s">
        <v>1147</v>
      </c>
      <c r="F261" s="11" t="s">
        <v>1148</v>
      </c>
      <c r="G261" s="12" t="s">
        <v>1149</v>
      </c>
      <c r="H261" s="12" t="s">
        <v>1150</v>
      </c>
      <c r="I261" s="12" t="s">
        <v>8</v>
      </c>
      <c r="J261" s="12" t="s">
        <v>1151</v>
      </c>
      <c r="K261" s="11" t="s">
        <v>1152</v>
      </c>
    </row>
    <row r="262" spans="1:12" x14ac:dyDescent="0.55000000000000004">
      <c r="A262" s="14" t="s">
        <v>1153</v>
      </c>
      <c r="B262" s="14"/>
      <c r="C262" s="14" t="s">
        <v>1154</v>
      </c>
      <c r="D262" s="14"/>
      <c r="E262" s="14"/>
      <c r="F262" s="14"/>
      <c r="G262" s="15"/>
      <c r="H262" s="15"/>
      <c r="I262" s="15" t="s">
        <v>1155</v>
      </c>
      <c r="J262" s="15"/>
      <c r="K262" s="14"/>
    </row>
    <row r="263" spans="1:12" x14ac:dyDescent="0.55000000000000004">
      <c r="A263" s="16">
        <v>1</v>
      </c>
      <c r="B263" s="16" t="s">
        <v>1309</v>
      </c>
      <c r="C263" s="17">
        <v>100000000477</v>
      </c>
      <c r="D263" s="16">
        <v>0</v>
      </c>
      <c r="E263" s="18" t="s">
        <v>1310</v>
      </c>
      <c r="F263" s="22" t="s">
        <v>1164</v>
      </c>
      <c r="G263" s="22">
        <v>129000</v>
      </c>
      <c r="H263" s="19">
        <v>129000</v>
      </c>
      <c r="I263" s="50">
        <v>-128999</v>
      </c>
      <c r="J263" s="50">
        <v>1</v>
      </c>
      <c r="K263" s="40"/>
    </row>
    <row r="264" spans="1:12" x14ac:dyDescent="0.55000000000000004">
      <c r="A264" s="16">
        <v>2</v>
      </c>
      <c r="B264" s="16" t="s">
        <v>1309</v>
      </c>
      <c r="C264" s="17">
        <v>100000000478</v>
      </c>
      <c r="D264" s="16">
        <v>0</v>
      </c>
      <c r="E264" s="18" t="s">
        <v>1311</v>
      </c>
      <c r="F264" s="22" t="s">
        <v>1187</v>
      </c>
      <c r="G264" s="22">
        <f>+H264/2</f>
        <v>95000</v>
      </c>
      <c r="H264" s="19">
        <v>190000</v>
      </c>
      <c r="I264" s="50">
        <v>-189999</v>
      </c>
      <c r="J264" s="50">
        <v>1</v>
      </c>
      <c r="K264" s="40"/>
    </row>
    <row r="265" spans="1:12" x14ac:dyDescent="0.55000000000000004">
      <c r="A265" s="16">
        <v>3</v>
      </c>
      <c r="B265" s="16" t="s">
        <v>1309</v>
      </c>
      <c r="C265" s="17">
        <v>100000000479</v>
      </c>
      <c r="D265" s="16">
        <v>0</v>
      </c>
      <c r="E265" s="18" t="s">
        <v>1312</v>
      </c>
      <c r="F265" s="22" t="s">
        <v>1164</v>
      </c>
      <c r="G265" s="22">
        <v>22000</v>
      </c>
      <c r="H265" s="19">
        <v>22000</v>
      </c>
      <c r="I265" s="50">
        <v>-21999</v>
      </c>
      <c r="J265" s="50">
        <v>1</v>
      </c>
      <c r="K265" s="40"/>
    </row>
    <row r="266" spans="1:12" x14ac:dyDescent="0.55000000000000004">
      <c r="A266" s="16">
        <v>4</v>
      </c>
      <c r="B266" s="16" t="s">
        <v>1309</v>
      </c>
      <c r="C266" s="17">
        <v>100000000480</v>
      </c>
      <c r="D266" s="16">
        <v>0</v>
      </c>
      <c r="E266" s="18" t="s">
        <v>1313</v>
      </c>
      <c r="F266" s="22" t="s">
        <v>1193</v>
      </c>
      <c r="G266" s="22">
        <f>+H266/20</f>
        <v>14000</v>
      </c>
      <c r="H266" s="19">
        <v>280000</v>
      </c>
      <c r="I266" s="50">
        <v>-279999</v>
      </c>
      <c r="J266" s="50">
        <v>1</v>
      </c>
      <c r="K266" s="40"/>
    </row>
    <row r="267" spans="1:12" x14ac:dyDescent="0.55000000000000004">
      <c r="A267" s="16">
        <v>5</v>
      </c>
      <c r="B267" s="16" t="s">
        <v>1309</v>
      </c>
      <c r="C267" s="17">
        <v>100000000481</v>
      </c>
      <c r="D267" s="16">
        <v>0</v>
      </c>
      <c r="E267" s="18" t="s">
        <v>1314</v>
      </c>
      <c r="F267" s="22" t="s">
        <v>1164</v>
      </c>
      <c r="G267" s="22">
        <v>75000</v>
      </c>
      <c r="H267" s="19">
        <v>75000</v>
      </c>
      <c r="I267" s="50">
        <v>-74999</v>
      </c>
      <c r="J267" s="50">
        <v>1</v>
      </c>
      <c r="K267" s="40"/>
    </row>
    <row r="268" spans="1:12" x14ac:dyDescent="0.55000000000000004">
      <c r="A268" s="16">
        <v>6</v>
      </c>
      <c r="B268" s="16" t="s">
        <v>1309</v>
      </c>
      <c r="C268" s="17">
        <v>100000000482</v>
      </c>
      <c r="D268" s="16">
        <v>0</v>
      </c>
      <c r="E268" s="18" t="s">
        <v>1315</v>
      </c>
      <c r="F268" s="22" t="s">
        <v>1164</v>
      </c>
      <c r="G268" s="22">
        <v>110000</v>
      </c>
      <c r="H268" s="19">
        <v>110000</v>
      </c>
      <c r="I268" s="50">
        <v>-109999</v>
      </c>
      <c r="J268" s="50">
        <v>1</v>
      </c>
      <c r="K268" s="40"/>
    </row>
    <row r="269" spans="1:12" x14ac:dyDescent="0.55000000000000004">
      <c r="A269" s="16">
        <v>7</v>
      </c>
      <c r="B269" s="16" t="s">
        <v>1309</v>
      </c>
      <c r="C269" s="17">
        <v>100000000483</v>
      </c>
      <c r="D269" s="16">
        <v>0</v>
      </c>
      <c r="E269" s="18" t="s">
        <v>1316</v>
      </c>
      <c r="F269" s="22" t="s">
        <v>1164</v>
      </c>
      <c r="G269" s="22">
        <v>95000</v>
      </c>
      <c r="H269" s="19">
        <v>95000</v>
      </c>
      <c r="I269" s="50">
        <v>-94999</v>
      </c>
      <c r="J269" s="50">
        <v>1</v>
      </c>
      <c r="K269" s="40"/>
    </row>
    <row r="270" spans="1:12" x14ac:dyDescent="0.55000000000000004">
      <c r="A270" s="16">
        <v>8</v>
      </c>
      <c r="B270" s="16" t="s">
        <v>1309</v>
      </c>
      <c r="C270" s="17">
        <v>100000000484</v>
      </c>
      <c r="D270" s="16">
        <v>0</v>
      </c>
      <c r="E270" s="18" t="s">
        <v>1317</v>
      </c>
      <c r="F270" s="22" t="s">
        <v>1166</v>
      </c>
      <c r="G270" s="22">
        <v>40000</v>
      </c>
      <c r="H270" s="19">
        <v>40000</v>
      </c>
      <c r="I270" s="50">
        <v>-39999</v>
      </c>
      <c r="J270" s="50">
        <v>1</v>
      </c>
      <c r="K270" s="40"/>
      <c r="L270" s="23">
        <f>SUM(H263:H270)</f>
        <v>941000</v>
      </c>
    </row>
    <row r="271" spans="1:12" x14ac:dyDescent="0.55000000000000004">
      <c r="A271" s="18"/>
      <c r="B271" s="16"/>
      <c r="C271" s="17"/>
      <c r="D271" s="16"/>
      <c r="E271" s="18"/>
      <c r="F271" s="16"/>
      <c r="G271" s="19"/>
      <c r="H271" s="19"/>
      <c r="I271" s="19"/>
      <c r="J271" s="19"/>
      <c r="K271" s="18"/>
    </row>
    <row r="272" spans="1:12" s="13" customFormat="1" x14ac:dyDescent="0.55000000000000004">
      <c r="A272" s="180" t="s">
        <v>1318</v>
      </c>
      <c r="B272" s="180"/>
      <c r="C272" s="180"/>
      <c r="D272" s="180"/>
      <c r="E272" s="180"/>
      <c r="F272" s="180"/>
      <c r="G272" s="180"/>
      <c r="H272" s="180"/>
      <c r="I272" s="180"/>
      <c r="J272" s="180"/>
      <c r="K272" s="180"/>
    </row>
    <row r="273" spans="1:12" s="13" customFormat="1" x14ac:dyDescent="0.55000000000000004">
      <c r="A273" s="11" t="s">
        <v>1144</v>
      </c>
      <c r="B273" s="11" t="s">
        <v>1145</v>
      </c>
      <c r="C273" s="11" t="s">
        <v>1146</v>
      </c>
      <c r="D273" s="11"/>
      <c r="E273" s="11" t="s">
        <v>1147</v>
      </c>
      <c r="F273" s="11" t="s">
        <v>1148</v>
      </c>
      <c r="G273" s="12" t="s">
        <v>1149</v>
      </c>
      <c r="H273" s="12" t="s">
        <v>1150</v>
      </c>
      <c r="I273" s="12" t="s">
        <v>8</v>
      </c>
      <c r="J273" s="12" t="s">
        <v>1151</v>
      </c>
      <c r="K273" s="11" t="s">
        <v>1152</v>
      </c>
    </row>
    <row r="274" spans="1:12" x14ac:dyDescent="0.55000000000000004">
      <c r="A274" s="14" t="s">
        <v>1153</v>
      </c>
      <c r="B274" s="14"/>
      <c r="C274" s="14" t="s">
        <v>1154</v>
      </c>
      <c r="D274" s="14"/>
      <c r="E274" s="14"/>
      <c r="F274" s="14"/>
      <c r="G274" s="15"/>
      <c r="H274" s="15"/>
      <c r="I274" s="15" t="s">
        <v>1155</v>
      </c>
      <c r="J274" s="15"/>
      <c r="K274" s="14"/>
    </row>
    <row r="275" spans="1:12" x14ac:dyDescent="0.55000000000000004">
      <c r="A275" s="16">
        <v>1</v>
      </c>
      <c r="B275" s="16" t="s">
        <v>1319</v>
      </c>
      <c r="C275" s="17">
        <v>100000000458</v>
      </c>
      <c r="D275" s="16">
        <v>0</v>
      </c>
      <c r="E275" s="18" t="s">
        <v>1320</v>
      </c>
      <c r="F275" s="16" t="s">
        <v>1157</v>
      </c>
      <c r="G275" s="19">
        <v>11700</v>
      </c>
      <c r="H275" s="19">
        <v>11700</v>
      </c>
      <c r="I275" s="50">
        <v>-6535.97</v>
      </c>
      <c r="J275" s="50">
        <v>5164.03</v>
      </c>
      <c r="K275" s="40"/>
    </row>
    <row r="276" spans="1:12" x14ac:dyDescent="0.55000000000000004">
      <c r="A276" s="16">
        <v>2</v>
      </c>
      <c r="B276" s="16" t="s">
        <v>1321</v>
      </c>
      <c r="C276" s="17">
        <v>100000000459</v>
      </c>
      <c r="D276" s="16">
        <v>0</v>
      </c>
      <c r="E276" s="18" t="s">
        <v>686</v>
      </c>
      <c r="F276" s="16" t="s">
        <v>1157</v>
      </c>
      <c r="G276" s="19">
        <v>480000</v>
      </c>
      <c r="H276" s="19">
        <v>480000</v>
      </c>
      <c r="I276" s="50">
        <v>-264723.28999999998</v>
      </c>
      <c r="J276" s="105">
        <v>215276.71</v>
      </c>
      <c r="K276" s="40"/>
    </row>
    <row r="277" spans="1:12" x14ac:dyDescent="0.55000000000000004">
      <c r="A277" s="18"/>
      <c r="B277" s="16"/>
      <c r="C277" s="16"/>
      <c r="D277" s="16"/>
      <c r="E277" s="18"/>
      <c r="F277" s="16"/>
      <c r="G277" s="19"/>
      <c r="H277" s="19"/>
      <c r="I277" s="19"/>
      <c r="J277" s="19"/>
      <c r="K277" s="18"/>
      <c r="L277" s="23">
        <f>SUM(H275:H276)</f>
        <v>491700</v>
      </c>
    </row>
    <row r="278" spans="1:12" ht="19.899999999999999" customHeight="1" x14ac:dyDescent="0.55000000000000004">
      <c r="A278" s="52"/>
      <c r="B278" s="53"/>
      <c r="C278" s="53"/>
      <c r="D278" s="53"/>
      <c r="E278" s="52"/>
      <c r="F278" s="53"/>
      <c r="G278" s="54"/>
      <c r="H278" s="54"/>
      <c r="I278" s="54"/>
      <c r="J278" s="54"/>
      <c r="K278" s="52"/>
      <c r="L278" s="23">
        <f>SUM(L269:L277)</f>
        <v>1432700</v>
      </c>
    </row>
    <row r="279" spans="1:12" x14ac:dyDescent="0.55000000000000004">
      <c r="A279" s="181" t="s">
        <v>1140</v>
      </c>
      <c r="B279" s="181"/>
      <c r="C279" s="181"/>
      <c r="D279" s="181"/>
      <c r="E279" s="181"/>
      <c r="F279" s="181"/>
      <c r="G279" s="181"/>
      <c r="H279" s="181"/>
      <c r="I279" s="181"/>
      <c r="J279" s="181"/>
      <c r="K279" s="181"/>
    </row>
    <row r="280" spans="1:12" x14ac:dyDescent="0.55000000000000004">
      <c r="A280" s="181" t="s">
        <v>1141</v>
      </c>
      <c r="B280" s="181"/>
      <c r="C280" s="181"/>
      <c r="D280" s="181"/>
      <c r="E280" s="181"/>
      <c r="F280" s="181"/>
      <c r="G280" s="181"/>
      <c r="H280" s="181"/>
      <c r="I280" s="181"/>
      <c r="J280" s="181"/>
      <c r="K280" s="181"/>
    </row>
    <row r="281" spans="1:12" x14ac:dyDescent="0.55000000000000004">
      <c r="A281" s="181" t="s">
        <v>1322</v>
      </c>
      <c r="B281" s="181"/>
      <c r="C281" s="181"/>
      <c r="D281" s="181"/>
      <c r="E281" s="181"/>
      <c r="F281" s="181"/>
      <c r="G281" s="181"/>
      <c r="H281" s="181"/>
      <c r="I281" s="181"/>
      <c r="J281" s="181"/>
      <c r="K281" s="181"/>
    </row>
    <row r="282" spans="1:12" s="13" customFormat="1" ht="35.450000000000003" customHeight="1" x14ac:dyDescent="0.55000000000000004">
      <c r="A282" s="182" t="s">
        <v>1323</v>
      </c>
      <c r="B282" s="182"/>
      <c r="C282" s="182"/>
      <c r="D282" s="182"/>
      <c r="E282" s="182"/>
      <c r="F282" s="182"/>
      <c r="G282" s="182"/>
      <c r="H282" s="182"/>
      <c r="I282" s="42"/>
      <c r="J282" s="61"/>
    </row>
    <row r="283" spans="1:12" s="13" customFormat="1" x14ac:dyDescent="0.55000000000000004">
      <c r="A283" s="11" t="s">
        <v>1144</v>
      </c>
      <c r="B283" s="11" t="s">
        <v>1145</v>
      </c>
      <c r="C283" s="11" t="s">
        <v>1146</v>
      </c>
      <c r="D283" s="11"/>
      <c r="E283" s="11" t="s">
        <v>1147</v>
      </c>
      <c r="F283" s="11" t="s">
        <v>1148</v>
      </c>
      <c r="G283" s="12" t="s">
        <v>1149</v>
      </c>
      <c r="H283" s="12" t="s">
        <v>1150</v>
      </c>
      <c r="I283" s="12" t="s">
        <v>8</v>
      </c>
      <c r="J283" s="12" t="s">
        <v>1151</v>
      </c>
      <c r="K283" s="11" t="s">
        <v>1152</v>
      </c>
    </row>
    <row r="284" spans="1:12" x14ac:dyDescent="0.55000000000000004">
      <c r="A284" s="14" t="s">
        <v>1153</v>
      </c>
      <c r="B284" s="14"/>
      <c r="C284" s="14" t="s">
        <v>1154</v>
      </c>
      <c r="D284" s="14"/>
      <c r="E284" s="14"/>
      <c r="F284" s="14"/>
      <c r="G284" s="15"/>
      <c r="H284" s="15"/>
      <c r="I284" s="15" t="s">
        <v>1155</v>
      </c>
      <c r="J284" s="15"/>
      <c r="K284" s="14"/>
    </row>
    <row r="285" spans="1:12" x14ac:dyDescent="0.55000000000000004">
      <c r="A285" s="16">
        <v>1</v>
      </c>
      <c r="B285" s="16" t="s">
        <v>1324</v>
      </c>
      <c r="C285" s="17">
        <v>100000001581</v>
      </c>
      <c r="D285" s="16">
        <v>0</v>
      </c>
      <c r="E285" s="18" t="s">
        <v>755</v>
      </c>
      <c r="F285" s="16" t="s">
        <v>1157</v>
      </c>
      <c r="G285" s="19">
        <v>72000</v>
      </c>
      <c r="H285" s="19">
        <v>72000</v>
      </c>
      <c r="I285" s="50">
        <v>-53847.06</v>
      </c>
      <c r="J285" s="50">
        <v>18152.939999999999</v>
      </c>
      <c r="K285" s="18"/>
    </row>
    <row r="286" spans="1:12" x14ac:dyDescent="0.55000000000000004">
      <c r="A286" s="16">
        <v>2</v>
      </c>
      <c r="B286" s="16" t="s">
        <v>1324</v>
      </c>
      <c r="C286" s="17">
        <v>100000001582</v>
      </c>
      <c r="D286" s="16">
        <v>0</v>
      </c>
      <c r="E286" s="18" t="s">
        <v>755</v>
      </c>
      <c r="F286" s="16" t="s">
        <v>1157</v>
      </c>
      <c r="G286" s="19">
        <v>72000</v>
      </c>
      <c r="H286" s="19">
        <v>72000</v>
      </c>
      <c r="I286" s="50">
        <v>-53847.06</v>
      </c>
      <c r="J286" s="50">
        <v>18152.939999999999</v>
      </c>
      <c r="K286" s="18"/>
    </row>
    <row r="287" spans="1:12" x14ac:dyDescent="0.55000000000000004">
      <c r="A287" s="16">
        <v>3</v>
      </c>
      <c r="B287" s="16" t="s">
        <v>1324</v>
      </c>
      <c r="C287" s="17">
        <v>100000001583</v>
      </c>
      <c r="D287" s="16">
        <v>0</v>
      </c>
      <c r="E287" s="18" t="s">
        <v>755</v>
      </c>
      <c r="F287" s="16" t="s">
        <v>1157</v>
      </c>
      <c r="G287" s="19">
        <v>72000</v>
      </c>
      <c r="H287" s="19">
        <v>72000</v>
      </c>
      <c r="I287" s="50">
        <v>-53847.06</v>
      </c>
      <c r="J287" s="50">
        <v>18152.939999999999</v>
      </c>
      <c r="K287" s="18"/>
    </row>
    <row r="288" spans="1:12" x14ac:dyDescent="0.55000000000000004">
      <c r="A288" s="16">
        <v>4</v>
      </c>
      <c r="B288" s="16" t="s">
        <v>1324</v>
      </c>
      <c r="C288" s="17">
        <v>100000001584</v>
      </c>
      <c r="D288" s="16">
        <v>0</v>
      </c>
      <c r="E288" s="18" t="s">
        <v>755</v>
      </c>
      <c r="F288" s="16" t="s">
        <v>1157</v>
      </c>
      <c r="G288" s="19">
        <v>72000</v>
      </c>
      <c r="H288" s="19">
        <v>72000</v>
      </c>
      <c r="I288" s="50">
        <v>-53847.06</v>
      </c>
      <c r="J288" s="50">
        <v>18152.939999999999</v>
      </c>
      <c r="K288" s="18"/>
    </row>
    <row r="289" spans="1:12" x14ac:dyDescent="0.55000000000000004">
      <c r="A289" s="16">
        <v>5</v>
      </c>
      <c r="B289" s="16" t="s">
        <v>1324</v>
      </c>
      <c r="C289" s="17">
        <v>100000001585</v>
      </c>
      <c r="D289" s="16">
        <v>0</v>
      </c>
      <c r="E289" s="18" t="s">
        <v>755</v>
      </c>
      <c r="F289" s="16" t="s">
        <v>1157</v>
      </c>
      <c r="G289" s="19">
        <v>72000</v>
      </c>
      <c r="H289" s="19">
        <v>72000</v>
      </c>
      <c r="I289" s="50">
        <v>-53847.06</v>
      </c>
      <c r="J289" s="50">
        <v>18152.939999999999</v>
      </c>
      <c r="K289" s="18"/>
    </row>
    <row r="290" spans="1:12" x14ac:dyDescent="0.55000000000000004">
      <c r="A290" s="16">
        <v>6</v>
      </c>
      <c r="B290" s="16" t="s">
        <v>1324</v>
      </c>
      <c r="C290" s="17">
        <v>100000001586</v>
      </c>
      <c r="D290" s="16">
        <v>0</v>
      </c>
      <c r="E290" s="18" t="s">
        <v>761</v>
      </c>
      <c r="F290" s="16" t="s">
        <v>1157</v>
      </c>
      <c r="G290" s="19">
        <v>78000</v>
      </c>
      <c r="H290" s="19">
        <v>78000</v>
      </c>
      <c r="I290" s="19">
        <v>-71545.3</v>
      </c>
      <c r="J290" s="19">
        <f>SUM(H290:I290)</f>
        <v>6454.6999999999971</v>
      </c>
      <c r="K290" s="18"/>
    </row>
    <row r="291" spans="1:12" x14ac:dyDescent="0.55000000000000004">
      <c r="A291" s="16">
        <v>7</v>
      </c>
      <c r="B291" s="16" t="s">
        <v>1324</v>
      </c>
      <c r="C291" s="17">
        <v>100000001587</v>
      </c>
      <c r="D291" s="16">
        <v>0</v>
      </c>
      <c r="E291" s="18" t="s">
        <v>761</v>
      </c>
      <c r="F291" s="16" t="s">
        <v>1157</v>
      </c>
      <c r="G291" s="19">
        <v>78000</v>
      </c>
      <c r="H291" s="19">
        <v>78000</v>
      </c>
      <c r="I291" s="19">
        <v>-71545.3</v>
      </c>
      <c r="J291" s="19">
        <f t="shared" ref="J291:J292" si="0">SUM(H291:I291)</f>
        <v>6454.6999999999971</v>
      </c>
      <c r="K291" s="18"/>
    </row>
    <row r="292" spans="1:12" x14ac:dyDescent="0.55000000000000004">
      <c r="A292" s="16">
        <v>8</v>
      </c>
      <c r="B292" s="16" t="s">
        <v>1324</v>
      </c>
      <c r="C292" s="17">
        <v>100000001588</v>
      </c>
      <c r="D292" s="16">
        <v>0</v>
      </c>
      <c r="E292" s="18" t="s">
        <v>761</v>
      </c>
      <c r="F292" s="16" t="s">
        <v>1157</v>
      </c>
      <c r="G292" s="19">
        <v>78000</v>
      </c>
      <c r="H292" s="19">
        <v>78000</v>
      </c>
      <c r="I292" s="19">
        <v>-71545.3</v>
      </c>
      <c r="J292" s="19">
        <f t="shared" si="0"/>
        <v>6454.6999999999971</v>
      </c>
      <c r="K292" s="18"/>
    </row>
    <row r="293" spans="1:12" hidden="1" x14ac:dyDescent="0.55000000000000004">
      <c r="A293" s="16">
        <v>8</v>
      </c>
      <c r="B293" s="16" t="s">
        <v>1324</v>
      </c>
      <c r="C293" s="17">
        <v>100000001588</v>
      </c>
      <c r="D293" s="16">
        <v>0</v>
      </c>
      <c r="E293" s="18" t="s">
        <v>761</v>
      </c>
      <c r="F293" s="16" t="s">
        <v>1157</v>
      </c>
      <c r="G293" s="19">
        <v>78000</v>
      </c>
      <c r="H293" s="19">
        <v>31200</v>
      </c>
      <c r="I293" s="19">
        <v>-3932.05</v>
      </c>
      <c r="J293" s="19">
        <f>+H293+I293</f>
        <v>27267.95</v>
      </c>
      <c r="K293" s="18"/>
    </row>
    <row r="294" spans="1:12" hidden="1" x14ac:dyDescent="0.55000000000000004">
      <c r="A294" s="16"/>
      <c r="B294" s="16" t="s">
        <v>1324</v>
      </c>
      <c r="C294" s="17">
        <v>100000001588</v>
      </c>
      <c r="D294" s="16">
        <v>1</v>
      </c>
      <c r="E294" s="18" t="s">
        <v>761</v>
      </c>
      <c r="F294" s="16"/>
      <c r="G294" s="19"/>
      <c r="H294" s="19">
        <v>46800</v>
      </c>
      <c r="I294" s="19">
        <v>-46799</v>
      </c>
      <c r="J294" s="19">
        <f>+H294+I294</f>
        <v>1</v>
      </c>
      <c r="K294" s="18"/>
    </row>
    <row r="295" spans="1:12" x14ac:dyDescent="0.55000000000000004">
      <c r="A295" s="18"/>
      <c r="B295" s="16"/>
      <c r="C295" s="16"/>
      <c r="D295" s="16"/>
      <c r="E295" s="18"/>
      <c r="F295" s="16"/>
      <c r="G295" s="19"/>
      <c r="H295" s="19"/>
      <c r="I295" s="19"/>
      <c r="J295" s="19"/>
      <c r="K295" s="18"/>
      <c r="L295" s="23">
        <f>SUM(H285:H292)</f>
        <v>594000</v>
      </c>
    </row>
    <row r="297" spans="1:12" ht="26.25" customHeight="1" x14ac:dyDescent="0.55000000000000004">
      <c r="A297" s="181" t="s">
        <v>1140</v>
      </c>
      <c r="B297" s="181"/>
      <c r="C297" s="181"/>
      <c r="D297" s="181"/>
      <c r="E297" s="181"/>
      <c r="F297" s="181"/>
      <c r="G297" s="181"/>
      <c r="H297" s="181"/>
      <c r="I297" s="181"/>
      <c r="J297" s="181"/>
      <c r="K297" s="181"/>
    </row>
    <row r="298" spans="1:12" ht="26.25" customHeight="1" x14ac:dyDescent="0.55000000000000004">
      <c r="A298" s="181" t="s">
        <v>1141</v>
      </c>
      <c r="B298" s="181"/>
      <c r="C298" s="181"/>
      <c r="D298" s="181"/>
      <c r="E298" s="181"/>
      <c r="F298" s="181"/>
      <c r="G298" s="181"/>
      <c r="H298" s="181"/>
      <c r="I298" s="181"/>
      <c r="J298" s="181"/>
      <c r="K298" s="181"/>
    </row>
    <row r="299" spans="1:12" ht="25.5" customHeight="1" x14ac:dyDescent="0.55000000000000004">
      <c r="A299" s="181" t="s">
        <v>1325</v>
      </c>
      <c r="B299" s="181"/>
      <c r="C299" s="181"/>
      <c r="D299" s="181"/>
      <c r="E299" s="181"/>
      <c r="F299" s="181"/>
      <c r="G299" s="181"/>
      <c r="H299" s="181"/>
      <c r="I299" s="181"/>
      <c r="J299" s="181"/>
      <c r="K299" s="181"/>
    </row>
    <row r="300" spans="1:12" s="13" customFormat="1" ht="35.450000000000003" customHeight="1" x14ac:dyDescent="0.55000000000000004">
      <c r="A300" s="180" t="s">
        <v>1326</v>
      </c>
      <c r="B300" s="180"/>
      <c r="C300" s="180"/>
      <c r="D300" s="180"/>
      <c r="E300" s="180"/>
      <c r="F300" s="180"/>
      <c r="G300" s="180"/>
      <c r="H300" s="180"/>
      <c r="I300" s="180"/>
      <c r="J300" s="180"/>
      <c r="K300" s="180"/>
    </row>
    <row r="301" spans="1:12" s="13" customFormat="1" x14ac:dyDescent="0.55000000000000004">
      <c r="A301" s="11" t="s">
        <v>1144</v>
      </c>
      <c r="B301" s="11" t="s">
        <v>1145</v>
      </c>
      <c r="C301" s="11" t="s">
        <v>1146</v>
      </c>
      <c r="D301" s="11"/>
      <c r="E301" s="11" t="s">
        <v>1147</v>
      </c>
      <c r="F301" s="11" t="s">
        <v>1148</v>
      </c>
      <c r="G301" s="12" t="s">
        <v>1149</v>
      </c>
      <c r="H301" s="12" t="s">
        <v>1150</v>
      </c>
      <c r="I301" s="12" t="s">
        <v>8</v>
      </c>
      <c r="J301" s="12" t="s">
        <v>1151</v>
      </c>
      <c r="K301" s="11" t="s">
        <v>1152</v>
      </c>
    </row>
    <row r="302" spans="1:12" x14ac:dyDescent="0.55000000000000004">
      <c r="A302" s="14" t="s">
        <v>1153</v>
      </c>
      <c r="B302" s="14"/>
      <c r="C302" s="14" t="s">
        <v>1154</v>
      </c>
      <c r="D302" s="14"/>
      <c r="E302" s="14"/>
      <c r="F302" s="14"/>
      <c r="G302" s="15"/>
      <c r="H302" s="15"/>
      <c r="I302" s="15" t="s">
        <v>1155</v>
      </c>
      <c r="J302" s="15"/>
      <c r="K302" s="14"/>
    </row>
    <row r="303" spans="1:12" x14ac:dyDescent="0.55000000000000004">
      <c r="A303" s="16">
        <v>1</v>
      </c>
      <c r="B303" s="16" t="s">
        <v>1327</v>
      </c>
      <c r="C303" s="17">
        <v>100000000713</v>
      </c>
      <c r="D303" s="16">
        <v>0</v>
      </c>
      <c r="E303" s="18" t="s">
        <v>1328</v>
      </c>
      <c r="F303" s="16" t="s">
        <v>1329</v>
      </c>
      <c r="G303" s="19">
        <f>+H303/10</f>
        <v>36900</v>
      </c>
      <c r="H303" s="19">
        <v>369000</v>
      </c>
      <c r="I303" s="50">
        <v>-249706.85</v>
      </c>
      <c r="J303" s="105">
        <v>119293.15</v>
      </c>
      <c r="K303" s="18"/>
    </row>
    <row r="304" spans="1:12" x14ac:dyDescent="0.55000000000000004">
      <c r="A304" s="16">
        <v>2</v>
      </c>
      <c r="B304" s="16" t="s">
        <v>1330</v>
      </c>
      <c r="C304" s="17">
        <v>100000000738</v>
      </c>
      <c r="D304" s="16">
        <v>0</v>
      </c>
      <c r="E304" s="18" t="s">
        <v>709</v>
      </c>
      <c r="F304" s="16" t="s">
        <v>1331</v>
      </c>
      <c r="G304" s="19">
        <f>+H304/5</f>
        <v>178999</v>
      </c>
      <c r="H304" s="19">
        <v>894995</v>
      </c>
      <c r="I304" s="50">
        <v>-590941.9</v>
      </c>
      <c r="J304" s="105">
        <v>304053.09999999998</v>
      </c>
      <c r="K304" s="18"/>
    </row>
    <row r="305" spans="1:12" x14ac:dyDescent="0.55000000000000004">
      <c r="A305" s="16">
        <v>3</v>
      </c>
      <c r="B305" s="16" t="s">
        <v>1332</v>
      </c>
      <c r="C305" s="17">
        <v>100000000769</v>
      </c>
      <c r="D305" s="16">
        <v>0</v>
      </c>
      <c r="E305" s="18" t="s">
        <v>1333</v>
      </c>
      <c r="F305" s="16" t="s">
        <v>1334</v>
      </c>
      <c r="G305" s="19">
        <f>+H305/8</f>
        <v>124998.75</v>
      </c>
      <c r="H305" s="19">
        <v>999990</v>
      </c>
      <c r="I305" s="50">
        <v>-609856.92000000004</v>
      </c>
      <c r="J305" s="105">
        <v>390133.08</v>
      </c>
      <c r="K305" s="18"/>
      <c r="L305" s="23">
        <f>SUM(H303:H305)</f>
        <v>2263985</v>
      </c>
    </row>
    <row r="306" spans="1:12" x14ac:dyDescent="0.55000000000000004">
      <c r="A306" s="18"/>
      <c r="B306" s="16"/>
      <c r="C306" s="16"/>
      <c r="D306" s="16"/>
      <c r="E306" s="18"/>
      <c r="F306" s="16"/>
      <c r="G306" s="19"/>
      <c r="H306" s="19"/>
      <c r="I306" s="19"/>
      <c r="J306" s="19"/>
      <c r="K306" s="18"/>
    </row>
    <row r="308" spans="1:12" ht="26.25" customHeight="1" x14ac:dyDescent="0.55000000000000004">
      <c r="A308" s="181" t="s">
        <v>1140</v>
      </c>
      <c r="B308" s="181"/>
      <c r="C308" s="181"/>
      <c r="D308" s="181"/>
      <c r="E308" s="181"/>
      <c r="F308" s="181"/>
      <c r="G308" s="181"/>
      <c r="H308" s="181"/>
      <c r="I308" s="181"/>
      <c r="J308" s="181"/>
      <c r="K308" s="181"/>
    </row>
    <row r="309" spans="1:12" ht="26.25" customHeight="1" x14ac:dyDescent="0.55000000000000004">
      <c r="A309" s="181" t="s">
        <v>1141</v>
      </c>
      <c r="B309" s="181"/>
      <c r="C309" s="181"/>
      <c r="D309" s="181"/>
      <c r="E309" s="181"/>
      <c r="F309" s="181"/>
      <c r="G309" s="181"/>
      <c r="H309" s="181"/>
      <c r="I309" s="181"/>
      <c r="J309" s="181"/>
      <c r="K309" s="181"/>
    </row>
    <row r="310" spans="1:12" ht="26.25" customHeight="1" x14ac:dyDescent="0.55000000000000004">
      <c r="A310" s="181" t="s">
        <v>1336</v>
      </c>
      <c r="B310" s="181"/>
      <c r="C310" s="181"/>
      <c r="D310" s="181"/>
      <c r="E310" s="181"/>
      <c r="F310" s="181"/>
      <c r="G310" s="181"/>
      <c r="H310" s="181"/>
      <c r="I310" s="181"/>
      <c r="J310" s="181"/>
      <c r="K310" s="181"/>
    </row>
    <row r="311" spans="1:12" ht="25.5" customHeight="1" x14ac:dyDescent="0.55000000000000004">
      <c r="A311" s="181" t="s">
        <v>1335</v>
      </c>
      <c r="B311" s="181"/>
      <c r="C311" s="181"/>
      <c r="D311" s="181"/>
      <c r="E311" s="181"/>
      <c r="F311" s="181"/>
      <c r="G311" s="181"/>
      <c r="H311" s="181"/>
      <c r="I311" s="181"/>
      <c r="J311" s="181"/>
      <c r="K311" s="181"/>
    </row>
    <row r="312" spans="1:12" s="13" customFormat="1" ht="35.450000000000003" customHeight="1" x14ac:dyDescent="0.65">
      <c r="A312" s="184" t="s">
        <v>1337</v>
      </c>
      <c r="B312" s="184"/>
      <c r="C312" s="184"/>
      <c r="D312" s="184"/>
      <c r="E312" s="184"/>
      <c r="F312" s="184"/>
      <c r="G312" s="184"/>
      <c r="H312" s="184"/>
      <c r="I312" s="184"/>
      <c r="J312" s="184"/>
      <c r="K312" s="184"/>
    </row>
    <row r="313" spans="1:12" s="13" customFormat="1" x14ac:dyDescent="0.55000000000000004">
      <c r="A313" s="11" t="s">
        <v>1144</v>
      </c>
      <c r="B313" s="11" t="s">
        <v>1145</v>
      </c>
      <c r="C313" s="11" t="s">
        <v>1146</v>
      </c>
      <c r="D313" s="11"/>
      <c r="E313" s="11" t="s">
        <v>1147</v>
      </c>
      <c r="F313" s="11" t="s">
        <v>1148</v>
      </c>
      <c r="G313" s="12" t="s">
        <v>1149</v>
      </c>
      <c r="H313" s="12" t="s">
        <v>1150</v>
      </c>
      <c r="I313" s="12" t="s">
        <v>8</v>
      </c>
      <c r="J313" s="12" t="s">
        <v>1151</v>
      </c>
      <c r="K313" s="11" t="s">
        <v>1152</v>
      </c>
    </row>
    <row r="314" spans="1:12" x14ac:dyDescent="0.55000000000000004">
      <c r="A314" s="14" t="s">
        <v>1153</v>
      </c>
      <c r="B314" s="14"/>
      <c r="C314" s="14" t="s">
        <v>1154</v>
      </c>
      <c r="D314" s="14"/>
      <c r="E314" s="14"/>
      <c r="F314" s="14"/>
      <c r="G314" s="15"/>
      <c r="H314" s="15"/>
      <c r="I314" s="15" t="s">
        <v>1155</v>
      </c>
      <c r="J314" s="15"/>
      <c r="K314" s="14"/>
    </row>
    <row r="315" spans="1:12" x14ac:dyDescent="0.55000000000000004">
      <c r="A315" s="62">
        <v>1</v>
      </c>
      <c r="B315" s="63" t="s">
        <v>765</v>
      </c>
      <c r="C315" s="63" t="s">
        <v>764</v>
      </c>
      <c r="D315" s="62"/>
      <c r="E315" s="64" t="s">
        <v>766</v>
      </c>
      <c r="F315" s="62" t="s">
        <v>1157</v>
      </c>
      <c r="G315" s="64">
        <v>170000</v>
      </c>
      <c r="H315" s="64">
        <v>170000</v>
      </c>
      <c r="I315" s="64">
        <v>-33627.4</v>
      </c>
      <c r="J315" s="64">
        <v>136372.6</v>
      </c>
      <c r="K315" s="65"/>
    </row>
    <row r="316" spans="1:12" x14ac:dyDescent="0.55000000000000004">
      <c r="A316" s="62">
        <v>2</v>
      </c>
      <c r="B316" s="63" t="s">
        <v>768</v>
      </c>
      <c r="C316" s="63" t="s">
        <v>767</v>
      </c>
      <c r="D316" s="62"/>
      <c r="E316" s="64" t="s">
        <v>769</v>
      </c>
      <c r="F316" s="62" t="s">
        <v>1157</v>
      </c>
      <c r="G316" s="64">
        <v>20000</v>
      </c>
      <c r="H316" s="64">
        <v>20000</v>
      </c>
      <c r="I316" s="64">
        <v>-3780.82</v>
      </c>
      <c r="J316" s="64">
        <v>16219.18</v>
      </c>
      <c r="K316" s="65"/>
    </row>
    <row r="317" spans="1:12" x14ac:dyDescent="0.55000000000000004">
      <c r="A317" s="62">
        <v>3</v>
      </c>
      <c r="B317" s="63" t="s">
        <v>768</v>
      </c>
      <c r="C317" s="63" t="s">
        <v>770</v>
      </c>
      <c r="D317" s="62"/>
      <c r="E317" s="64" t="s">
        <v>769</v>
      </c>
      <c r="F317" s="62" t="s">
        <v>1157</v>
      </c>
      <c r="G317" s="64">
        <v>20000</v>
      </c>
      <c r="H317" s="64">
        <v>20000</v>
      </c>
      <c r="I317" s="64">
        <v>-3780.82</v>
      </c>
      <c r="J317" s="64">
        <v>16219.18</v>
      </c>
      <c r="K317" s="65"/>
      <c r="L317" s="23"/>
    </row>
    <row r="318" spans="1:12" x14ac:dyDescent="0.55000000000000004">
      <c r="A318" s="62">
        <v>4</v>
      </c>
      <c r="B318" s="63" t="s">
        <v>768</v>
      </c>
      <c r="C318" s="63" t="s">
        <v>771</v>
      </c>
      <c r="D318" s="62"/>
      <c r="E318" s="64" t="s">
        <v>769</v>
      </c>
      <c r="F318" s="62" t="s">
        <v>1157</v>
      </c>
      <c r="G318" s="64">
        <v>20000</v>
      </c>
      <c r="H318" s="64">
        <v>20000</v>
      </c>
      <c r="I318" s="64">
        <v>-3780.82</v>
      </c>
      <c r="J318" s="64">
        <v>16219.18</v>
      </c>
      <c r="K318" s="65"/>
      <c r="L318" s="23"/>
    </row>
    <row r="319" spans="1:12" x14ac:dyDescent="0.55000000000000004">
      <c r="A319" s="62">
        <v>5</v>
      </c>
      <c r="B319" s="63" t="s">
        <v>768</v>
      </c>
      <c r="C319" s="63" t="s">
        <v>772</v>
      </c>
      <c r="D319" s="62"/>
      <c r="E319" s="64" t="s">
        <v>769</v>
      </c>
      <c r="F319" s="62" t="s">
        <v>1157</v>
      </c>
      <c r="G319" s="64">
        <v>20000</v>
      </c>
      <c r="H319" s="64">
        <v>20000</v>
      </c>
      <c r="I319" s="64">
        <v>-3780.82</v>
      </c>
      <c r="J319" s="64">
        <v>16219.18</v>
      </c>
      <c r="K319" s="65"/>
      <c r="L319" s="23"/>
    </row>
    <row r="320" spans="1:12" x14ac:dyDescent="0.55000000000000004">
      <c r="A320" s="62">
        <v>6</v>
      </c>
      <c r="B320" s="63" t="s">
        <v>768</v>
      </c>
      <c r="C320" s="63" t="s">
        <v>773</v>
      </c>
      <c r="D320" s="62"/>
      <c r="E320" s="64" t="s">
        <v>769</v>
      </c>
      <c r="F320" s="62" t="s">
        <v>1157</v>
      </c>
      <c r="G320" s="64">
        <v>20000</v>
      </c>
      <c r="H320" s="64">
        <v>20000</v>
      </c>
      <c r="I320" s="64">
        <v>-3780.82</v>
      </c>
      <c r="J320" s="64">
        <v>16219.18</v>
      </c>
      <c r="K320" s="65"/>
      <c r="L320" s="23"/>
    </row>
    <row r="321" spans="1:12" x14ac:dyDescent="0.55000000000000004">
      <c r="A321" s="62">
        <v>7</v>
      </c>
      <c r="B321" s="63" t="s">
        <v>768</v>
      </c>
      <c r="C321" s="63" t="s">
        <v>1338</v>
      </c>
      <c r="D321" s="62"/>
      <c r="E321" s="66" t="s">
        <v>1339</v>
      </c>
      <c r="F321" s="62" t="s">
        <v>1340</v>
      </c>
      <c r="G321" s="64">
        <v>6500</v>
      </c>
      <c r="H321" s="64">
        <f>+G321*5</f>
        <v>32500</v>
      </c>
      <c r="I321" s="64">
        <v>0</v>
      </c>
      <c r="J321" s="64">
        <v>0</v>
      </c>
      <c r="K321" s="65"/>
      <c r="L321" s="23"/>
    </row>
    <row r="322" spans="1:12" x14ac:dyDescent="0.55000000000000004">
      <c r="A322" s="18"/>
      <c r="B322" s="16"/>
      <c r="C322" s="16"/>
      <c r="D322" s="16"/>
      <c r="E322" s="67"/>
      <c r="F322" s="16"/>
      <c r="G322" s="19"/>
      <c r="H322" s="19"/>
      <c r="I322" s="19"/>
      <c r="J322" s="19"/>
      <c r="K322" s="18"/>
    </row>
  </sheetData>
  <mergeCells count="67">
    <mergeCell ref="A299:K299"/>
    <mergeCell ref="A300:K300"/>
    <mergeCell ref="A312:K312"/>
    <mergeCell ref="A308:K308"/>
    <mergeCell ref="A309:K309"/>
    <mergeCell ref="A310:K310"/>
    <mergeCell ref="A311:K311"/>
    <mergeCell ref="A298:K298"/>
    <mergeCell ref="A251:H251"/>
    <mergeCell ref="A257:K257"/>
    <mergeCell ref="A258:K258"/>
    <mergeCell ref="A259:K259"/>
    <mergeCell ref="A260:K260"/>
    <mergeCell ref="A272:K272"/>
    <mergeCell ref="A279:K279"/>
    <mergeCell ref="A280:K280"/>
    <mergeCell ref="A281:K281"/>
    <mergeCell ref="A282:H282"/>
    <mergeCell ref="A297:K297"/>
    <mergeCell ref="A250:K250"/>
    <mergeCell ref="A210:K210"/>
    <mergeCell ref="A215:K215"/>
    <mergeCell ref="A223:K223"/>
    <mergeCell ref="A228:K228"/>
    <mergeCell ref="A233:K233"/>
    <mergeCell ref="A239:K239"/>
    <mergeCell ref="A240:K240"/>
    <mergeCell ref="A241:K241"/>
    <mergeCell ref="A242:K242"/>
    <mergeCell ref="A248:K248"/>
    <mergeCell ref="A249:K249"/>
    <mergeCell ref="A204:K204"/>
    <mergeCell ref="A155:K155"/>
    <mergeCell ref="A156:K156"/>
    <mergeCell ref="A165:K165"/>
    <mergeCell ref="A172:K172"/>
    <mergeCell ref="A178:K178"/>
    <mergeCell ref="A184:K184"/>
    <mergeCell ref="A189:K189"/>
    <mergeCell ref="A190:K190"/>
    <mergeCell ref="A191:K191"/>
    <mergeCell ref="A192:K192"/>
    <mergeCell ref="A197:K197"/>
    <mergeCell ref="A154:K154"/>
    <mergeCell ref="A77:K77"/>
    <mergeCell ref="A83:K83"/>
    <mergeCell ref="A88:K88"/>
    <mergeCell ref="A104:K104"/>
    <mergeCell ref="A110:K110"/>
    <mergeCell ref="A115:K115"/>
    <mergeCell ref="A127:K127"/>
    <mergeCell ref="A138:K138"/>
    <mergeCell ref="A143:K143"/>
    <mergeCell ref="A148:K148"/>
    <mergeCell ref="A153:K153"/>
    <mergeCell ref="A72:K72"/>
    <mergeCell ref="A1:K1"/>
    <mergeCell ref="A2:K2"/>
    <mergeCell ref="A3:K3"/>
    <mergeCell ref="A4:I4"/>
    <mergeCell ref="A9:I9"/>
    <mergeCell ref="A14:I14"/>
    <mergeCell ref="A48:I48"/>
    <mergeCell ref="A53:K53"/>
    <mergeCell ref="A54:K54"/>
    <mergeCell ref="A55:K55"/>
    <mergeCell ref="A56:K56"/>
  </mergeCells>
  <printOptions horizontalCentered="1"/>
  <pageMargins left="0" right="0" top="0.94488188976377963" bottom="0.15748031496062992" header="0.51181102362204722" footer="0.11811023622047245"/>
  <pageSetup paperSize="9" scale="70" orientation="landscape" r:id="rId1"/>
  <headerFooter differentFirst="1" scaleWithDoc="0">
    <oddHeader>&amp;C&amp;P</oddHeader>
  </headerFooter>
  <rowBreaks count="13" manualBreakCount="13">
    <brk id="24" max="10" man="1"/>
    <brk id="52" max="16383" man="1"/>
    <brk id="76" max="10" man="1"/>
    <brk id="103" max="10" man="1"/>
    <brk id="126" max="10" man="1"/>
    <brk id="152" max="10" man="1"/>
    <brk id="171" max="10" man="1"/>
    <brk id="188" max="10" man="1"/>
    <brk id="209" max="10" man="1"/>
    <brk id="238" max="10" man="1"/>
    <brk id="256" max="10" man="1"/>
    <brk id="278" max="10" man="1"/>
    <brk id="306" max="10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1"/>
  <sheetViews>
    <sheetView topLeftCell="A487" zoomScale="98" zoomScaleNormal="98" workbookViewId="0">
      <selection activeCell="D128" sqref="D128"/>
    </sheetView>
  </sheetViews>
  <sheetFormatPr defaultColWidth="9" defaultRowHeight="19.5" x14ac:dyDescent="0.25"/>
  <cols>
    <col min="1" max="1" width="42.25" style="73" customWidth="1"/>
    <col min="2" max="2" width="9.5" style="73" customWidth="1"/>
    <col min="3" max="3" width="10.5" style="73" customWidth="1"/>
    <col min="4" max="4" width="50.5" style="73" customWidth="1"/>
    <col min="5" max="5" width="16.5" style="73" customWidth="1"/>
    <col min="6" max="6" width="17.25" style="73" customWidth="1"/>
    <col min="7" max="7" width="14.75" style="73" customWidth="1"/>
    <col min="8" max="8" width="8.5" style="73" customWidth="1"/>
    <col min="9" max="9" width="14.75" style="73" customWidth="1"/>
    <col min="10" max="16384" width="9" style="73"/>
  </cols>
  <sheetData>
    <row r="1" spans="1:8" ht="24" x14ac:dyDescent="0.55000000000000004">
      <c r="A1" s="185" t="s">
        <v>0</v>
      </c>
      <c r="B1" s="186"/>
      <c r="C1" s="186"/>
      <c r="D1" s="186"/>
      <c r="E1" s="186"/>
    </row>
    <row r="2" spans="1:8" ht="24" x14ac:dyDescent="0.55000000000000004">
      <c r="A2" s="187" t="s">
        <v>1</v>
      </c>
      <c r="B2" s="186"/>
      <c r="C2" s="186"/>
      <c r="D2" s="186"/>
      <c r="E2" s="186"/>
    </row>
    <row r="3" spans="1:8" ht="24" x14ac:dyDescent="0.55000000000000004">
      <c r="A3" s="187" t="s">
        <v>2</v>
      </c>
      <c r="B3" s="186"/>
      <c r="C3" s="186"/>
      <c r="D3" s="186"/>
      <c r="E3" s="186"/>
      <c r="F3" s="73" t="s">
        <v>1549</v>
      </c>
    </row>
    <row r="4" spans="1:8" ht="24" x14ac:dyDescent="0.55000000000000004">
      <c r="A4" s="74" t="s">
        <v>3</v>
      </c>
      <c r="B4" s="74" t="s">
        <v>4</v>
      </c>
      <c r="C4" s="74" t="s">
        <v>5</v>
      </c>
      <c r="D4" s="74" t="s">
        <v>6</v>
      </c>
      <c r="E4" s="74" t="s">
        <v>7</v>
      </c>
      <c r="F4" s="74" t="s">
        <v>8</v>
      </c>
      <c r="G4" s="74" t="s">
        <v>9</v>
      </c>
      <c r="H4" s="74"/>
    </row>
    <row r="5" spans="1:8" ht="24" x14ac:dyDescent="0.55000000000000004">
      <c r="A5" s="70" t="s">
        <v>10</v>
      </c>
      <c r="B5" s="70" t="s">
        <v>11</v>
      </c>
      <c r="C5" s="70" t="s">
        <v>12</v>
      </c>
      <c r="D5" s="84" t="s">
        <v>13</v>
      </c>
      <c r="E5" s="70">
        <v>1000000</v>
      </c>
      <c r="F5" s="75">
        <v>-881095.86</v>
      </c>
      <c r="G5" s="75">
        <v>118904.14</v>
      </c>
      <c r="H5" s="75"/>
    </row>
    <row r="6" spans="1:8" ht="24" x14ac:dyDescent="0.55000000000000004">
      <c r="A6" s="70" t="s">
        <v>14</v>
      </c>
      <c r="B6" s="70" t="s">
        <v>11</v>
      </c>
      <c r="C6" s="70" t="s">
        <v>15</v>
      </c>
      <c r="D6" s="84" t="s">
        <v>16</v>
      </c>
      <c r="E6" s="70">
        <v>1899000</v>
      </c>
      <c r="F6" s="84">
        <v>-964241.1</v>
      </c>
      <c r="G6" s="84">
        <v>934758.9</v>
      </c>
      <c r="H6" s="70"/>
    </row>
    <row r="7" spans="1:8" ht="24" x14ac:dyDescent="0.55000000000000004">
      <c r="A7" s="70" t="s">
        <v>17</v>
      </c>
      <c r="B7" s="70" t="s">
        <v>11</v>
      </c>
      <c r="C7" s="70" t="s">
        <v>18</v>
      </c>
      <c r="D7" s="84" t="s">
        <v>19</v>
      </c>
      <c r="E7" s="70">
        <v>1490000</v>
      </c>
      <c r="F7" s="84">
        <v>-1066676.71</v>
      </c>
      <c r="G7" s="84">
        <v>423323.29</v>
      </c>
      <c r="H7" s="70"/>
    </row>
    <row r="8" spans="1:8" ht="24" x14ac:dyDescent="0.55000000000000004">
      <c r="A8" s="70" t="s">
        <v>20</v>
      </c>
      <c r="B8" s="70" t="s">
        <v>11</v>
      </c>
      <c r="C8" s="70" t="s">
        <v>21</v>
      </c>
      <c r="D8" s="84" t="s">
        <v>22</v>
      </c>
      <c r="E8" s="70">
        <v>1706666.67</v>
      </c>
      <c r="F8" s="75">
        <v>-1084200.9099999999</v>
      </c>
      <c r="G8" s="75">
        <v>622465.76</v>
      </c>
      <c r="H8" s="75"/>
    </row>
    <row r="9" spans="1:8" ht="24" x14ac:dyDescent="0.55000000000000004">
      <c r="A9" s="70" t="s">
        <v>20</v>
      </c>
      <c r="B9" s="70" t="s">
        <v>23</v>
      </c>
      <c r="C9" s="70" t="s">
        <v>21</v>
      </c>
      <c r="D9" s="84" t="s">
        <v>22</v>
      </c>
      <c r="E9" s="70">
        <v>1493333.33</v>
      </c>
      <c r="F9" s="75">
        <v>-1493332.33</v>
      </c>
      <c r="G9" s="75">
        <v>1</v>
      </c>
      <c r="H9" s="75"/>
    </row>
    <row r="10" spans="1:8" ht="24" x14ac:dyDescent="0.55000000000000004">
      <c r="A10" s="70" t="s">
        <v>24</v>
      </c>
      <c r="B10" s="70" t="s">
        <v>11</v>
      </c>
      <c r="C10" s="70" t="s">
        <v>21</v>
      </c>
      <c r="D10" s="84" t="s">
        <v>25</v>
      </c>
      <c r="E10" s="70">
        <v>1915666.75</v>
      </c>
      <c r="F10" s="84">
        <v>-1112574.1499999999</v>
      </c>
      <c r="G10" s="70">
        <v>803092.6</v>
      </c>
      <c r="H10" s="70"/>
    </row>
    <row r="11" spans="1:8" ht="24" x14ac:dyDescent="0.55000000000000004">
      <c r="A11" s="70" t="s">
        <v>24</v>
      </c>
      <c r="B11" s="70" t="s">
        <v>23</v>
      </c>
      <c r="C11" s="70" t="s">
        <v>21</v>
      </c>
      <c r="D11" s="84" t="s">
        <v>25</v>
      </c>
      <c r="E11" s="70">
        <v>1368333.25</v>
      </c>
      <c r="F11" s="84">
        <v>-1368332.25</v>
      </c>
      <c r="G11" s="70">
        <v>1</v>
      </c>
      <c r="H11" s="70"/>
    </row>
    <row r="12" spans="1:8" ht="24" x14ac:dyDescent="0.55000000000000004">
      <c r="A12" s="70" t="s">
        <v>26</v>
      </c>
      <c r="B12" s="70" t="s">
        <v>11</v>
      </c>
      <c r="C12" s="70" t="s">
        <v>27</v>
      </c>
      <c r="D12" s="84" t="s">
        <v>28</v>
      </c>
      <c r="E12" s="76">
        <v>505139.73</v>
      </c>
      <c r="F12" s="76">
        <v>-289885.09999999998</v>
      </c>
      <c r="G12" s="76">
        <v>215254.63</v>
      </c>
      <c r="H12" s="76"/>
    </row>
    <row r="13" spans="1:8" ht="24" x14ac:dyDescent="0.55000000000000004">
      <c r="A13" s="70" t="s">
        <v>26</v>
      </c>
      <c r="B13" s="70" t="s">
        <v>23</v>
      </c>
      <c r="C13" s="70" t="s">
        <v>27</v>
      </c>
      <c r="D13" s="84" t="s">
        <v>28</v>
      </c>
      <c r="E13" s="76">
        <v>707860.27</v>
      </c>
      <c r="F13" s="76">
        <v>-707859.27</v>
      </c>
      <c r="G13" s="76">
        <v>1</v>
      </c>
      <c r="H13" s="76"/>
    </row>
    <row r="14" spans="1:8" ht="24" x14ac:dyDescent="0.55000000000000004">
      <c r="A14" s="70" t="s">
        <v>29</v>
      </c>
      <c r="B14" s="70" t="s">
        <v>11</v>
      </c>
      <c r="C14" s="70" t="s">
        <v>27</v>
      </c>
      <c r="D14" s="84" t="s">
        <v>30</v>
      </c>
      <c r="E14" s="75">
        <v>1304109.5900000001</v>
      </c>
      <c r="F14" s="75">
        <v>-719376.08</v>
      </c>
      <c r="G14" s="75">
        <v>584733.51</v>
      </c>
      <c r="H14" s="75"/>
    </row>
    <row r="15" spans="1:8" ht="24" x14ac:dyDescent="0.55000000000000004">
      <c r="A15" s="70" t="s">
        <v>29</v>
      </c>
      <c r="B15" s="70" t="s">
        <v>23</v>
      </c>
      <c r="C15" s="70" t="s">
        <v>27</v>
      </c>
      <c r="D15" s="84" t="s">
        <v>30</v>
      </c>
      <c r="E15" s="75">
        <v>1695890.41</v>
      </c>
      <c r="F15" s="75">
        <v>-1695889.41</v>
      </c>
      <c r="G15" s="75">
        <v>1</v>
      </c>
      <c r="H15" s="75"/>
    </row>
    <row r="16" spans="1:8" ht="24" x14ac:dyDescent="0.55000000000000004">
      <c r="A16" s="70" t="s">
        <v>31</v>
      </c>
      <c r="B16" s="70" t="s">
        <v>11</v>
      </c>
      <c r="C16" s="70" t="s">
        <v>27</v>
      </c>
      <c r="D16" s="84" t="s">
        <v>32</v>
      </c>
      <c r="E16" s="75">
        <v>2047671.23</v>
      </c>
      <c r="F16" s="75">
        <v>-1061545.21</v>
      </c>
      <c r="G16" s="75">
        <v>986126.02</v>
      </c>
      <c r="H16" s="75"/>
    </row>
    <row r="17" spans="1:8" ht="24" x14ac:dyDescent="0.55000000000000004">
      <c r="A17" s="70" t="s">
        <v>31</v>
      </c>
      <c r="B17" s="70" t="s">
        <v>23</v>
      </c>
      <c r="C17" s="70" t="s">
        <v>27</v>
      </c>
      <c r="D17" s="84" t="s">
        <v>32</v>
      </c>
      <c r="E17" s="75">
        <v>2392328.77</v>
      </c>
      <c r="F17" s="75">
        <v>-2392327.77</v>
      </c>
      <c r="G17" s="75">
        <v>1</v>
      </c>
      <c r="H17" s="75"/>
    </row>
    <row r="18" spans="1:8" ht="24" x14ac:dyDescent="0.55000000000000004">
      <c r="A18" s="70" t="s">
        <v>33</v>
      </c>
      <c r="B18" s="70" t="s">
        <v>11</v>
      </c>
      <c r="C18" s="70" t="s">
        <v>27</v>
      </c>
      <c r="D18" s="84" t="s">
        <v>34</v>
      </c>
      <c r="E18" s="76">
        <v>279062.28000000003</v>
      </c>
      <c r="F18" s="76">
        <v>-141312.4</v>
      </c>
      <c r="G18" s="76">
        <v>137749.88</v>
      </c>
      <c r="H18" s="76"/>
    </row>
    <row r="19" spans="1:8" ht="24" x14ac:dyDescent="0.55000000000000004">
      <c r="A19" s="70" t="s">
        <v>33</v>
      </c>
      <c r="B19" s="70" t="s">
        <v>23</v>
      </c>
      <c r="C19" s="70" t="s">
        <v>27</v>
      </c>
      <c r="D19" s="84" t="s">
        <v>34</v>
      </c>
      <c r="E19" s="76">
        <v>309937.71999999997</v>
      </c>
      <c r="F19" s="76">
        <v>-309936.71999999997</v>
      </c>
      <c r="G19" s="76">
        <v>1</v>
      </c>
      <c r="H19" s="76"/>
    </row>
    <row r="20" spans="1:8" ht="24" x14ac:dyDescent="0.55000000000000004">
      <c r="A20" s="70" t="s">
        <v>35</v>
      </c>
      <c r="B20" s="70" t="s">
        <v>11</v>
      </c>
      <c r="C20" s="70" t="s">
        <v>27</v>
      </c>
      <c r="D20" s="84" t="s">
        <v>36</v>
      </c>
      <c r="E20" s="76">
        <v>251094.98</v>
      </c>
      <c r="F20" s="76">
        <v>-118743.98</v>
      </c>
      <c r="G20" s="76">
        <v>132351</v>
      </c>
      <c r="H20" s="76"/>
    </row>
    <row r="21" spans="1:8" ht="24" x14ac:dyDescent="0.55000000000000004">
      <c r="A21" s="70" t="s">
        <v>35</v>
      </c>
      <c r="B21" s="70" t="s">
        <v>23</v>
      </c>
      <c r="C21" s="70" t="s">
        <v>27</v>
      </c>
      <c r="D21" s="84" t="s">
        <v>36</v>
      </c>
      <c r="E21" s="76">
        <v>247905.02</v>
      </c>
      <c r="F21" s="76">
        <v>-247904.02</v>
      </c>
      <c r="G21" s="76">
        <v>1</v>
      </c>
      <c r="H21" s="76"/>
    </row>
    <row r="22" spans="1:8" ht="24" x14ac:dyDescent="0.55000000000000004">
      <c r="A22" s="70" t="s">
        <v>37</v>
      </c>
      <c r="B22" s="70" t="s">
        <v>11</v>
      </c>
      <c r="C22" s="70" t="s">
        <v>27</v>
      </c>
      <c r="D22" s="92" t="s">
        <v>38</v>
      </c>
      <c r="E22" s="70">
        <v>4815318.21</v>
      </c>
      <c r="F22" s="70">
        <v>-2354595.27</v>
      </c>
      <c r="G22" s="70">
        <v>2460722.94</v>
      </c>
      <c r="H22" s="70"/>
    </row>
    <row r="23" spans="1:8" ht="24" x14ac:dyDescent="0.55000000000000004">
      <c r="A23" s="70" t="s">
        <v>37</v>
      </c>
      <c r="B23" s="70" t="s">
        <v>23</v>
      </c>
      <c r="C23" s="70" t="s">
        <v>27</v>
      </c>
      <c r="D23" s="92" t="s">
        <v>38</v>
      </c>
      <c r="E23" s="70">
        <v>4999971.1399999997</v>
      </c>
      <c r="F23" s="70">
        <v>-4999970.1399999997</v>
      </c>
      <c r="G23" s="70">
        <v>1</v>
      </c>
      <c r="H23" s="70"/>
    </row>
    <row r="24" spans="1:8" ht="24" x14ac:dyDescent="0.55000000000000004">
      <c r="A24" s="70" t="s">
        <v>39</v>
      </c>
      <c r="B24" s="70" t="s">
        <v>11</v>
      </c>
      <c r="C24" s="70" t="s">
        <v>27</v>
      </c>
      <c r="D24" s="84" t="s">
        <v>40</v>
      </c>
      <c r="E24" s="76">
        <v>258356.16</v>
      </c>
      <c r="F24" s="76">
        <v>-119543.37</v>
      </c>
      <c r="G24" s="76">
        <v>138812.79</v>
      </c>
      <c r="H24" s="76"/>
    </row>
    <row r="25" spans="1:8" ht="24" x14ac:dyDescent="0.55000000000000004">
      <c r="A25" s="70" t="s">
        <v>39</v>
      </c>
      <c r="B25" s="70" t="s">
        <v>23</v>
      </c>
      <c r="C25" s="70" t="s">
        <v>27</v>
      </c>
      <c r="D25" s="84" t="s">
        <v>40</v>
      </c>
      <c r="E25" s="76">
        <v>241643.84</v>
      </c>
      <c r="F25" s="76">
        <v>-241642.84</v>
      </c>
      <c r="G25" s="76">
        <v>1</v>
      </c>
      <c r="H25" s="76"/>
    </row>
    <row r="26" spans="1:8" ht="24" x14ac:dyDescent="0.55000000000000004">
      <c r="A26" s="70" t="s">
        <v>41</v>
      </c>
      <c r="B26" s="70" t="s">
        <v>11</v>
      </c>
      <c r="C26" s="70" t="s">
        <v>27</v>
      </c>
      <c r="D26" s="84" t="s">
        <v>42</v>
      </c>
      <c r="E26" s="75">
        <v>562872.51</v>
      </c>
      <c r="F26" s="75">
        <v>-237447.67</v>
      </c>
      <c r="G26" s="75">
        <v>325424.84000000003</v>
      </c>
      <c r="H26" s="75"/>
    </row>
    <row r="27" spans="1:8" ht="24" x14ac:dyDescent="0.55000000000000004">
      <c r="A27" s="70" t="s">
        <v>41</v>
      </c>
      <c r="B27" s="70" t="s">
        <v>23</v>
      </c>
      <c r="C27" s="70" t="s">
        <v>27</v>
      </c>
      <c r="D27" s="84" t="s">
        <v>42</v>
      </c>
      <c r="E27" s="75">
        <v>434127.49</v>
      </c>
      <c r="F27" s="75">
        <v>-434126.49</v>
      </c>
      <c r="G27" s="75">
        <v>1</v>
      </c>
      <c r="H27" s="75"/>
    </row>
    <row r="28" spans="1:8" ht="24" x14ac:dyDescent="0.55000000000000004">
      <c r="A28" s="70" t="s">
        <v>43</v>
      </c>
      <c r="B28" s="70" t="s">
        <v>11</v>
      </c>
      <c r="C28" s="70" t="s">
        <v>27</v>
      </c>
      <c r="D28" s="84" t="s">
        <v>44</v>
      </c>
      <c r="E28" s="75">
        <v>50467.4</v>
      </c>
      <c r="F28" s="75">
        <v>-23610.38</v>
      </c>
      <c r="G28" s="75">
        <v>26857.02</v>
      </c>
      <c r="H28" s="75"/>
    </row>
    <row r="29" spans="1:8" ht="24" x14ac:dyDescent="0.55000000000000004">
      <c r="A29" s="70" t="s">
        <v>43</v>
      </c>
      <c r="B29" s="70" t="s">
        <v>23</v>
      </c>
      <c r="C29" s="70" t="s">
        <v>27</v>
      </c>
      <c r="D29" s="84" t="s">
        <v>44</v>
      </c>
      <c r="E29" s="75">
        <v>48532.6</v>
      </c>
      <c r="F29" s="75">
        <v>-48531.6</v>
      </c>
      <c r="G29" s="75">
        <v>1</v>
      </c>
      <c r="H29" s="75"/>
    </row>
    <row r="30" spans="1:8" ht="24" x14ac:dyDescent="0.55000000000000004">
      <c r="A30" s="70" t="s">
        <v>45</v>
      </c>
      <c r="B30" s="70" t="s">
        <v>11</v>
      </c>
      <c r="C30" s="70" t="s">
        <v>27</v>
      </c>
      <c r="D30" s="84" t="s">
        <v>46</v>
      </c>
      <c r="E30" s="75">
        <v>582065.75</v>
      </c>
      <c r="F30" s="75">
        <v>-238548.54</v>
      </c>
      <c r="G30" s="75">
        <v>343517.21</v>
      </c>
      <c r="H30" s="75"/>
    </row>
    <row r="31" spans="1:8" ht="24" x14ac:dyDescent="0.55000000000000004">
      <c r="A31" s="70" t="s">
        <v>45</v>
      </c>
      <c r="B31" s="70" t="s">
        <v>23</v>
      </c>
      <c r="C31" s="70" t="s">
        <v>27</v>
      </c>
      <c r="D31" s="84" t="s">
        <v>46</v>
      </c>
      <c r="E31" s="75">
        <v>416934.25</v>
      </c>
      <c r="F31" s="75">
        <v>-416933.25</v>
      </c>
      <c r="G31" s="75">
        <v>1</v>
      </c>
      <c r="H31" s="75"/>
    </row>
    <row r="32" spans="1:8" ht="24" x14ac:dyDescent="0.55000000000000004">
      <c r="A32" s="70" t="s">
        <v>47</v>
      </c>
      <c r="B32" s="70" t="s">
        <v>11</v>
      </c>
      <c r="C32" s="70" t="s">
        <v>27</v>
      </c>
      <c r="D32" s="92" t="s">
        <v>48</v>
      </c>
      <c r="E32" s="70">
        <v>3387861.37</v>
      </c>
      <c r="F32" s="70">
        <v>-1362430.26</v>
      </c>
      <c r="G32" s="70">
        <v>2025431.11</v>
      </c>
      <c r="H32" s="70"/>
    </row>
    <row r="33" spans="1:8" ht="24" x14ac:dyDescent="0.55000000000000004">
      <c r="A33" s="70" t="s">
        <v>47</v>
      </c>
      <c r="B33" s="70" t="s">
        <v>23</v>
      </c>
      <c r="C33" s="70" t="s">
        <v>27</v>
      </c>
      <c r="D33" s="92" t="s">
        <v>48</v>
      </c>
      <c r="E33" s="70">
        <v>2321138.63</v>
      </c>
      <c r="F33" s="70">
        <v>-2321137.63</v>
      </c>
      <c r="G33" s="70">
        <v>1</v>
      </c>
      <c r="H33" s="70"/>
    </row>
    <row r="34" spans="1:8" ht="24" x14ac:dyDescent="0.55000000000000004">
      <c r="A34" s="70" t="s">
        <v>49</v>
      </c>
      <c r="B34" s="70" t="s">
        <v>11</v>
      </c>
      <c r="C34" s="70" t="s">
        <v>27</v>
      </c>
      <c r="D34" s="84" t="s">
        <v>50</v>
      </c>
      <c r="E34" s="76">
        <v>793956.71</v>
      </c>
      <c r="F34" s="76">
        <v>-319290.12</v>
      </c>
      <c r="G34" s="76">
        <v>474666.59</v>
      </c>
      <c r="H34" s="76"/>
    </row>
    <row r="35" spans="1:8" ht="24" x14ac:dyDescent="0.55000000000000004">
      <c r="A35" s="70" t="s">
        <v>49</v>
      </c>
      <c r="B35" s="70" t="s">
        <v>23</v>
      </c>
      <c r="C35" s="70" t="s">
        <v>27</v>
      </c>
      <c r="D35" s="84" t="s">
        <v>50</v>
      </c>
      <c r="E35" s="76">
        <v>539043.29</v>
      </c>
      <c r="F35" s="76">
        <v>-539042.29</v>
      </c>
      <c r="G35" s="76">
        <v>1</v>
      </c>
      <c r="H35" s="76"/>
    </row>
    <row r="36" spans="1:8" ht="24" x14ac:dyDescent="0.55000000000000004">
      <c r="A36" s="70" t="s">
        <v>51</v>
      </c>
      <c r="B36" s="70" t="s">
        <v>11</v>
      </c>
      <c r="C36" s="70" t="s">
        <v>27</v>
      </c>
      <c r="D36" s="84" t="s">
        <v>52</v>
      </c>
      <c r="E36" s="75">
        <v>2026325.48</v>
      </c>
      <c r="F36" s="75">
        <v>-764838.55</v>
      </c>
      <c r="G36" s="75">
        <v>1261486.93</v>
      </c>
      <c r="H36" s="75"/>
    </row>
    <row r="37" spans="1:8" ht="24" x14ac:dyDescent="0.55000000000000004">
      <c r="A37" s="70" t="s">
        <v>51</v>
      </c>
      <c r="B37" s="70" t="s">
        <v>23</v>
      </c>
      <c r="C37" s="70" t="s">
        <v>27</v>
      </c>
      <c r="D37" s="84" t="s">
        <v>52</v>
      </c>
      <c r="E37" s="75">
        <v>1172674.52</v>
      </c>
      <c r="F37" s="75">
        <v>-1172673.52</v>
      </c>
      <c r="G37" s="75">
        <v>1</v>
      </c>
      <c r="H37" s="75"/>
    </row>
    <row r="38" spans="1:8" ht="24" x14ac:dyDescent="0.55000000000000004">
      <c r="A38" s="70" t="s">
        <v>53</v>
      </c>
      <c r="B38" s="70" t="s">
        <v>11</v>
      </c>
      <c r="C38" s="70" t="s">
        <v>27</v>
      </c>
      <c r="D38" s="84" t="s">
        <v>54</v>
      </c>
      <c r="E38" s="75">
        <v>713031.96</v>
      </c>
      <c r="F38" s="75">
        <v>-228988.93</v>
      </c>
      <c r="G38" s="75">
        <v>484043.03</v>
      </c>
      <c r="H38" s="75"/>
    </row>
    <row r="39" spans="1:8" ht="24" x14ac:dyDescent="0.55000000000000004">
      <c r="A39" s="70" t="s">
        <v>53</v>
      </c>
      <c r="B39" s="70" t="s">
        <v>23</v>
      </c>
      <c r="C39" s="70" t="s">
        <v>27</v>
      </c>
      <c r="D39" s="84" t="s">
        <v>54</v>
      </c>
      <c r="E39" s="75">
        <v>244968.04</v>
      </c>
      <c r="F39" s="75">
        <v>-244967.04000000001</v>
      </c>
      <c r="G39" s="75">
        <v>1</v>
      </c>
      <c r="H39" s="75"/>
    </row>
    <row r="40" spans="1:8" ht="24" x14ac:dyDescent="0.55000000000000004">
      <c r="A40" s="70" t="s">
        <v>55</v>
      </c>
      <c r="B40" s="70" t="s">
        <v>11</v>
      </c>
      <c r="C40" s="70" t="s">
        <v>27</v>
      </c>
      <c r="D40" s="70" t="s">
        <v>56</v>
      </c>
      <c r="E40" s="70">
        <v>829587.03</v>
      </c>
      <c r="F40" s="70">
        <v>-251430.75</v>
      </c>
      <c r="G40" s="70">
        <v>578156.28</v>
      </c>
      <c r="H40" s="70"/>
    </row>
    <row r="41" spans="1:8" ht="24" x14ac:dyDescent="0.55000000000000004">
      <c r="A41" s="70" t="s">
        <v>55</v>
      </c>
      <c r="B41" s="70" t="s">
        <v>23</v>
      </c>
      <c r="C41" s="70" t="s">
        <v>27</v>
      </c>
      <c r="D41" s="70" t="s">
        <v>56</v>
      </c>
      <c r="E41" s="70">
        <v>219128.97</v>
      </c>
      <c r="F41" s="70">
        <v>-219127.97</v>
      </c>
      <c r="G41" s="70">
        <v>1</v>
      </c>
      <c r="H41" s="70"/>
    </row>
    <row r="42" spans="1:8" ht="24" x14ac:dyDescent="0.55000000000000004">
      <c r="A42" s="70" t="s">
        <v>57</v>
      </c>
      <c r="B42" s="70" t="s">
        <v>58</v>
      </c>
      <c r="C42" s="70" t="s">
        <v>58</v>
      </c>
      <c r="D42" s="70" t="s">
        <v>58</v>
      </c>
      <c r="E42" s="70">
        <v>45272005.350000001</v>
      </c>
      <c r="F42" s="70">
        <v>-32194109.879999999</v>
      </c>
      <c r="G42" s="70">
        <v>13077895.470000001</v>
      </c>
      <c r="H42" s="70"/>
    </row>
    <row r="43" spans="1:8" ht="24" x14ac:dyDescent="0.55000000000000004">
      <c r="A43" s="70" t="s">
        <v>59</v>
      </c>
      <c r="B43" s="70" t="s">
        <v>58</v>
      </c>
      <c r="C43" s="70" t="s">
        <v>58</v>
      </c>
      <c r="D43" s="70" t="s">
        <v>58</v>
      </c>
      <c r="E43" s="70">
        <v>45272005.350000001</v>
      </c>
      <c r="F43" s="70">
        <v>-32194109.879999999</v>
      </c>
      <c r="G43" s="70">
        <v>13077895.470000001</v>
      </c>
      <c r="H43" s="70"/>
    </row>
    <row r="44" spans="1:8" ht="24" x14ac:dyDescent="0.55000000000000004">
      <c r="A44" s="70" t="s">
        <v>60</v>
      </c>
      <c r="B44" s="70" t="s">
        <v>11</v>
      </c>
      <c r="C44" s="70" t="s">
        <v>61</v>
      </c>
      <c r="D44" s="84" t="s">
        <v>62</v>
      </c>
      <c r="E44" s="70">
        <v>69551</v>
      </c>
      <c r="F44" s="75">
        <v>-60798.39</v>
      </c>
      <c r="G44" s="75">
        <v>8752.61</v>
      </c>
      <c r="H44" s="75"/>
    </row>
    <row r="45" spans="1:8" ht="24" x14ac:dyDescent="0.55000000000000004">
      <c r="A45" s="70" t="s">
        <v>63</v>
      </c>
      <c r="B45" s="70" t="s">
        <v>11</v>
      </c>
      <c r="C45" s="70" t="s">
        <v>64</v>
      </c>
      <c r="D45" s="84" t="s">
        <v>65</v>
      </c>
      <c r="E45" s="70">
        <v>1290000</v>
      </c>
      <c r="F45" s="75">
        <v>-1126482.1599999999</v>
      </c>
      <c r="G45" s="75">
        <v>163517.84</v>
      </c>
      <c r="H45" s="75"/>
    </row>
    <row r="46" spans="1:8" ht="24" x14ac:dyDescent="0.55000000000000004">
      <c r="A46" s="70" t="s">
        <v>66</v>
      </c>
      <c r="B46" s="70" t="s">
        <v>11</v>
      </c>
      <c r="C46" s="70" t="s">
        <v>67</v>
      </c>
      <c r="D46" s="84" t="s">
        <v>68</v>
      </c>
      <c r="E46" s="70">
        <v>45715.75</v>
      </c>
      <c r="F46" s="75">
        <v>-41507.370000000003</v>
      </c>
      <c r="G46" s="75">
        <v>4208.38</v>
      </c>
      <c r="H46" s="75"/>
    </row>
    <row r="47" spans="1:8" ht="24" x14ac:dyDescent="0.55000000000000004">
      <c r="A47" s="70" t="s">
        <v>69</v>
      </c>
      <c r="B47" s="70" t="s">
        <v>11</v>
      </c>
      <c r="C47" s="70" t="s">
        <v>70</v>
      </c>
      <c r="D47" s="84" t="s">
        <v>65</v>
      </c>
      <c r="E47" s="70">
        <v>232000</v>
      </c>
      <c r="F47" s="75">
        <v>-204626.07</v>
      </c>
      <c r="G47" s="75">
        <v>27373.93</v>
      </c>
      <c r="H47" s="75"/>
    </row>
    <row r="48" spans="1:8" ht="24" x14ac:dyDescent="0.55000000000000004">
      <c r="A48" s="69" t="s">
        <v>71</v>
      </c>
      <c r="B48" s="69" t="s">
        <v>11</v>
      </c>
      <c r="C48" s="69" t="s">
        <v>72</v>
      </c>
      <c r="D48" s="69" t="s">
        <v>73</v>
      </c>
      <c r="E48" s="69">
        <v>350000</v>
      </c>
      <c r="F48" s="69">
        <v>-300328.76</v>
      </c>
      <c r="G48" s="69">
        <v>49671.24</v>
      </c>
      <c r="H48" s="69"/>
    </row>
    <row r="49" spans="1:8" ht="24" x14ac:dyDescent="0.55000000000000004">
      <c r="A49" s="70" t="s">
        <v>74</v>
      </c>
      <c r="B49" s="70" t="s">
        <v>11</v>
      </c>
      <c r="C49" s="70" t="s">
        <v>75</v>
      </c>
      <c r="D49" s="84" t="s">
        <v>76</v>
      </c>
      <c r="E49" s="70">
        <v>997000</v>
      </c>
      <c r="F49" s="75">
        <v>-818541.56</v>
      </c>
      <c r="G49" s="75">
        <v>178458.44</v>
      </c>
      <c r="H49" s="75"/>
    </row>
    <row r="50" spans="1:8" ht="24" x14ac:dyDescent="0.55000000000000004">
      <c r="A50" s="70" t="s">
        <v>77</v>
      </c>
      <c r="B50" s="70" t="s">
        <v>11</v>
      </c>
      <c r="C50" s="70" t="s">
        <v>75</v>
      </c>
      <c r="D50" s="84" t="s">
        <v>78</v>
      </c>
      <c r="E50" s="70">
        <v>997000</v>
      </c>
      <c r="F50" s="75">
        <v>-818541.56</v>
      </c>
      <c r="G50" s="75">
        <v>178458.44</v>
      </c>
      <c r="H50" s="75"/>
    </row>
    <row r="51" spans="1:8" ht="24" x14ac:dyDescent="0.55000000000000004">
      <c r="A51" s="70">
        <v>100000000081</v>
      </c>
      <c r="B51" s="70" t="s">
        <v>11</v>
      </c>
      <c r="C51" s="70" t="s">
        <v>79</v>
      </c>
      <c r="D51" s="84" t="s">
        <v>80</v>
      </c>
      <c r="E51" s="70">
        <v>250000</v>
      </c>
      <c r="F51" s="76">
        <v>-205479.46</v>
      </c>
      <c r="G51" s="76">
        <v>44520.54</v>
      </c>
      <c r="H51" s="76"/>
    </row>
    <row r="52" spans="1:8" ht="24" x14ac:dyDescent="0.55000000000000004">
      <c r="A52" s="70" t="s">
        <v>81</v>
      </c>
      <c r="B52" s="70" t="s">
        <v>11</v>
      </c>
      <c r="C52" s="70" t="s">
        <v>82</v>
      </c>
      <c r="D52" s="84" t="s">
        <v>83</v>
      </c>
      <c r="E52" s="76">
        <v>820000</v>
      </c>
      <c r="F52" s="76">
        <v>-559685.34</v>
      </c>
      <c r="G52" s="76">
        <v>260314.66</v>
      </c>
      <c r="H52" s="76"/>
    </row>
    <row r="53" spans="1:8" ht="24" x14ac:dyDescent="0.55000000000000004">
      <c r="A53" s="70" t="s">
        <v>84</v>
      </c>
      <c r="B53" s="70" t="s">
        <v>11</v>
      </c>
      <c r="C53" s="70" t="s">
        <v>82</v>
      </c>
      <c r="D53" s="84" t="s">
        <v>85</v>
      </c>
      <c r="E53" s="76">
        <v>830000</v>
      </c>
      <c r="F53" s="76">
        <v>-566510.75</v>
      </c>
      <c r="G53" s="76">
        <v>263489.25</v>
      </c>
      <c r="H53" s="76"/>
    </row>
    <row r="54" spans="1:8" ht="24" x14ac:dyDescent="0.55000000000000004">
      <c r="A54" s="70" t="s">
        <v>86</v>
      </c>
      <c r="B54" s="70" t="s">
        <v>11</v>
      </c>
      <c r="C54" s="70" t="s">
        <v>82</v>
      </c>
      <c r="D54" s="84" t="s">
        <v>87</v>
      </c>
      <c r="E54" s="76">
        <v>830000</v>
      </c>
      <c r="F54" s="76">
        <v>-566510.75</v>
      </c>
      <c r="G54" s="76">
        <v>263489.25</v>
      </c>
      <c r="H54" s="76"/>
    </row>
    <row r="55" spans="1:8" ht="24" x14ac:dyDescent="0.55000000000000004">
      <c r="A55" s="70" t="s">
        <v>88</v>
      </c>
      <c r="B55" s="70" t="s">
        <v>11</v>
      </c>
      <c r="C55" s="70" t="s">
        <v>82</v>
      </c>
      <c r="D55" s="84" t="s">
        <v>89</v>
      </c>
      <c r="E55" s="76">
        <v>830000</v>
      </c>
      <c r="F55" s="76">
        <v>-566510.75</v>
      </c>
      <c r="G55" s="76">
        <v>263489.25</v>
      </c>
      <c r="H55" s="76"/>
    </row>
    <row r="56" spans="1:8" ht="24" x14ac:dyDescent="0.55000000000000004">
      <c r="A56" s="70" t="s">
        <v>90</v>
      </c>
      <c r="B56" s="70" t="s">
        <v>11</v>
      </c>
      <c r="C56" s="70" t="s">
        <v>82</v>
      </c>
      <c r="D56" s="84" t="s">
        <v>91</v>
      </c>
      <c r="E56" s="76">
        <v>830000</v>
      </c>
      <c r="F56" s="76">
        <v>-566510.75</v>
      </c>
      <c r="G56" s="76">
        <v>263489.25</v>
      </c>
      <c r="H56" s="76"/>
    </row>
    <row r="57" spans="1:8" ht="24" x14ac:dyDescent="0.55000000000000004">
      <c r="A57" s="70" t="s">
        <v>92</v>
      </c>
      <c r="B57" s="70" t="s">
        <v>11</v>
      </c>
      <c r="C57" s="70" t="s">
        <v>82</v>
      </c>
      <c r="D57" s="84" t="s">
        <v>93</v>
      </c>
      <c r="E57" s="76">
        <v>830000</v>
      </c>
      <c r="F57" s="76">
        <v>-566510.75</v>
      </c>
      <c r="G57" s="76">
        <v>263489.25</v>
      </c>
      <c r="H57" s="76"/>
    </row>
    <row r="58" spans="1:8" ht="24" x14ac:dyDescent="0.55000000000000004">
      <c r="A58" s="70" t="s">
        <v>94</v>
      </c>
      <c r="B58" s="70" t="s">
        <v>11</v>
      </c>
      <c r="C58" s="70" t="s">
        <v>95</v>
      </c>
      <c r="D58" s="70" t="s">
        <v>96</v>
      </c>
      <c r="E58" s="76">
        <v>432000</v>
      </c>
      <c r="F58" s="76">
        <v>-286658.63</v>
      </c>
      <c r="G58" s="76">
        <v>145341.37</v>
      </c>
      <c r="H58" s="76"/>
    </row>
    <row r="59" spans="1:8" ht="24" x14ac:dyDescent="0.55000000000000004">
      <c r="A59" s="70" t="s">
        <v>97</v>
      </c>
      <c r="B59" s="70" t="s">
        <v>11</v>
      </c>
      <c r="C59" s="70" t="s">
        <v>98</v>
      </c>
      <c r="D59" s="70" t="s">
        <v>99</v>
      </c>
      <c r="E59" s="75">
        <v>1497800</v>
      </c>
      <c r="F59" s="75">
        <v>-904151.41</v>
      </c>
      <c r="G59" s="75">
        <v>593648.59</v>
      </c>
      <c r="H59" s="75"/>
    </row>
    <row r="60" spans="1:8" ht="24" x14ac:dyDescent="0.55000000000000004">
      <c r="A60" s="70" t="s">
        <v>100</v>
      </c>
      <c r="B60" s="70" t="s">
        <v>11</v>
      </c>
      <c r="C60" s="70" t="s">
        <v>101</v>
      </c>
      <c r="D60" s="70" t="s">
        <v>102</v>
      </c>
      <c r="E60" s="75">
        <v>4000000</v>
      </c>
      <c r="F60" s="75">
        <v>-2421917.8199999998</v>
      </c>
      <c r="G60" s="75">
        <v>1578082.18</v>
      </c>
      <c r="H60" s="75"/>
    </row>
    <row r="61" spans="1:8" ht="24" x14ac:dyDescent="0.55000000000000004">
      <c r="A61" s="70" t="s">
        <v>103</v>
      </c>
      <c r="B61" s="70" t="s">
        <v>11</v>
      </c>
      <c r="C61" s="70" t="s">
        <v>104</v>
      </c>
      <c r="D61" s="70" t="s">
        <v>105</v>
      </c>
      <c r="E61" s="75">
        <v>8800000</v>
      </c>
      <c r="F61" s="75">
        <v>-5289643.8499999996</v>
      </c>
      <c r="G61" s="75">
        <v>3510356.15</v>
      </c>
      <c r="H61" s="75"/>
    </row>
    <row r="62" spans="1:8" ht="24" x14ac:dyDescent="0.55000000000000004">
      <c r="A62" s="70" t="s">
        <v>106</v>
      </c>
      <c r="B62" s="70" t="s">
        <v>11</v>
      </c>
      <c r="C62" s="70" t="s">
        <v>107</v>
      </c>
      <c r="D62" s="70" t="s">
        <v>108</v>
      </c>
      <c r="E62" s="75">
        <v>1899800</v>
      </c>
      <c r="F62" s="75">
        <v>-1014267.64</v>
      </c>
      <c r="G62" s="75">
        <v>885532.36</v>
      </c>
      <c r="H62" s="75"/>
    </row>
    <row r="63" spans="1:8" ht="24" x14ac:dyDescent="0.55000000000000004">
      <c r="A63" s="70" t="s">
        <v>109</v>
      </c>
      <c r="B63" s="70" t="s">
        <v>11</v>
      </c>
      <c r="C63" s="70" t="s">
        <v>110</v>
      </c>
      <c r="D63" s="70" t="s">
        <v>111</v>
      </c>
      <c r="E63" s="75">
        <v>1926933.84</v>
      </c>
      <c r="F63" s="75">
        <v>-1018195.37</v>
      </c>
      <c r="G63" s="75">
        <v>908738.47</v>
      </c>
      <c r="H63" s="75"/>
    </row>
    <row r="64" spans="1:8" ht="24" x14ac:dyDescent="0.55000000000000004">
      <c r="A64" s="70" t="s">
        <v>112</v>
      </c>
      <c r="B64" s="70" t="s">
        <v>11</v>
      </c>
      <c r="C64" s="70" t="s">
        <v>113</v>
      </c>
      <c r="D64" s="70" t="s">
        <v>114</v>
      </c>
      <c r="E64" s="70">
        <v>5255700</v>
      </c>
      <c r="F64" s="70">
        <v>-2511216.66</v>
      </c>
      <c r="G64" s="70">
        <v>2744483.34</v>
      </c>
      <c r="H64" s="70"/>
    </row>
    <row r="65" spans="1:8" ht="24" x14ac:dyDescent="0.55000000000000004">
      <c r="A65" s="70" t="s">
        <v>115</v>
      </c>
      <c r="B65" s="70" t="s">
        <v>11</v>
      </c>
      <c r="C65" s="70" t="s">
        <v>116</v>
      </c>
      <c r="D65" s="70" t="s">
        <v>117</v>
      </c>
      <c r="E65" s="70">
        <v>539000</v>
      </c>
      <c r="F65" s="70">
        <v>-385569.59</v>
      </c>
      <c r="G65" s="70">
        <v>153430.41</v>
      </c>
      <c r="H65" s="70"/>
    </row>
    <row r="66" spans="1:8" ht="24" x14ac:dyDescent="0.55000000000000004">
      <c r="A66" s="70" t="s">
        <v>118</v>
      </c>
      <c r="B66" s="70" t="s">
        <v>11</v>
      </c>
      <c r="C66" s="70" t="s">
        <v>119</v>
      </c>
      <c r="D66" s="70" t="s">
        <v>120</v>
      </c>
      <c r="E66" s="70">
        <v>3981497</v>
      </c>
      <c r="F66" s="70">
        <v>-1865304.06</v>
      </c>
      <c r="G66" s="70">
        <v>2116192.94</v>
      </c>
      <c r="H66" s="70"/>
    </row>
    <row r="67" spans="1:8" ht="24" x14ac:dyDescent="0.55000000000000004">
      <c r="A67" s="70" t="s">
        <v>121</v>
      </c>
      <c r="B67" s="70" t="s">
        <v>11</v>
      </c>
      <c r="C67" s="70" t="s">
        <v>122</v>
      </c>
      <c r="D67" s="70" t="s">
        <v>123</v>
      </c>
      <c r="E67" s="70">
        <v>1845000</v>
      </c>
      <c r="F67" s="70">
        <v>-825477.58</v>
      </c>
      <c r="G67" s="70">
        <v>1019522.42</v>
      </c>
      <c r="H67" s="70"/>
    </row>
    <row r="68" spans="1:8" ht="24" x14ac:dyDescent="0.55000000000000004">
      <c r="A68" s="70" t="s">
        <v>124</v>
      </c>
      <c r="B68" s="70" t="s">
        <v>11</v>
      </c>
      <c r="C68" s="70" t="s">
        <v>125</v>
      </c>
      <c r="D68" s="70" t="s">
        <v>126</v>
      </c>
      <c r="E68" s="70">
        <v>3961500</v>
      </c>
      <c r="F68" s="70">
        <v>-1584527.66</v>
      </c>
      <c r="G68" s="70">
        <v>2376972.34</v>
      </c>
      <c r="H68" s="70"/>
    </row>
    <row r="69" spans="1:8" ht="24" x14ac:dyDescent="0.55000000000000004">
      <c r="A69" s="70" t="s">
        <v>127</v>
      </c>
      <c r="B69" s="70" t="s">
        <v>11</v>
      </c>
      <c r="C69" s="70" t="s">
        <v>128</v>
      </c>
      <c r="D69" s="70" t="s">
        <v>129</v>
      </c>
      <c r="E69" s="70">
        <v>7560000</v>
      </c>
      <c r="F69" s="70">
        <v>-1712495.34</v>
      </c>
      <c r="G69" s="70">
        <v>5847504.6600000001</v>
      </c>
      <c r="H69" s="70"/>
    </row>
    <row r="70" spans="1:8" ht="24" x14ac:dyDescent="0.55000000000000004">
      <c r="A70" s="70" t="s">
        <v>130</v>
      </c>
      <c r="B70" s="70" t="s">
        <v>11</v>
      </c>
      <c r="C70" s="70" t="s">
        <v>131</v>
      </c>
      <c r="D70" s="70" t="s">
        <v>132</v>
      </c>
      <c r="E70" s="70">
        <v>300000</v>
      </c>
      <c r="F70" s="70">
        <v>-67035.62</v>
      </c>
      <c r="G70" s="70">
        <v>232964.38</v>
      </c>
      <c r="H70" s="70"/>
    </row>
    <row r="71" spans="1:8" ht="24" x14ac:dyDescent="0.55000000000000004">
      <c r="A71" s="70" t="s">
        <v>133</v>
      </c>
      <c r="B71" s="70" t="s">
        <v>11</v>
      </c>
      <c r="C71" s="70" t="s">
        <v>131</v>
      </c>
      <c r="D71" s="70" t="s">
        <v>134</v>
      </c>
      <c r="E71" s="70">
        <v>300000</v>
      </c>
      <c r="F71" s="70">
        <v>-67035.62</v>
      </c>
      <c r="G71" s="70">
        <v>232964.38</v>
      </c>
      <c r="H71" s="70"/>
    </row>
    <row r="72" spans="1:8" ht="24" x14ac:dyDescent="0.55000000000000004">
      <c r="A72" s="70" t="s">
        <v>135</v>
      </c>
      <c r="B72" s="70" t="s">
        <v>11</v>
      </c>
      <c r="C72" s="70" t="s">
        <v>136</v>
      </c>
      <c r="D72" s="70" t="s">
        <v>137</v>
      </c>
      <c r="E72" s="70">
        <v>300000</v>
      </c>
      <c r="F72" s="70">
        <v>-65950.679999999993</v>
      </c>
      <c r="G72" s="70">
        <v>234049.32</v>
      </c>
      <c r="H72" s="70"/>
    </row>
    <row r="73" spans="1:8" ht="24" x14ac:dyDescent="0.55000000000000004">
      <c r="A73" s="70" t="s">
        <v>138</v>
      </c>
      <c r="B73" s="70" t="s">
        <v>11</v>
      </c>
      <c r="C73" s="70" t="s">
        <v>139</v>
      </c>
      <c r="D73" s="70" t="s">
        <v>140</v>
      </c>
      <c r="E73" s="70">
        <v>3508030</v>
      </c>
      <c r="F73" s="70">
        <v>-895749.03</v>
      </c>
      <c r="G73" s="70">
        <v>2612280.9700000002</v>
      </c>
      <c r="H73" s="70"/>
    </row>
    <row r="74" spans="1:8" ht="24" x14ac:dyDescent="0.55000000000000004">
      <c r="A74" s="70" t="s">
        <v>141</v>
      </c>
      <c r="B74" s="70" t="s">
        <v>11</v>
      </c>
      <c r="C74" s="70" t="s">
        <v>139</v>
      </c>
      <c r="D74" s="70" t="s">
        <v>142</v>
      </c>
      <c r="E74" s="70">
        <v>2886700</v>
      </c>
      <c r="F74" s="70">
        <v>-737097.1</v>
      </c>
      <c r="G74" s="70">
        <v>2149602.9</v>
      </c>
      <c r="H74" s="70"/>
    </row>
    <row r="75" spans="1:8" ht="24" x14ac:dyDescent="0.55000000000000004">
      <c r="A75" s="70" t="s">
        <v>143</v>
      </c>
      <c r="B75" s="70" t="s">
        <v>11</v>
      </c>
      <c r="C75" s="70" t="s">
        <v>144</v>
      </c>
      <c r="D75" s="70" t="s">
        <v>145</v>
      </c>
      <c r="E75" s="70">
        <v>1807630</v>
      </c>
      <c r="F75" s="70">
        <v>-334584.88</v>
      </c>
      <c r="G75" s="70">
        <v>1473045.12</v>
      </c>
      <c r="H75" s="70"/>
    </row>
    <row r="76" spans="1:8" ht="24" x14ac:dyDescent="0.55000000000000004">
      <c r="A76" s="70" t="s">
        <v>143</v>
      </c>
      <c r="B76" s="70" t="s">
        <v>11</v>
      </c>
      <c r="C76" s="70" t="s">
        <v>146</v>
      </c>
      <c r="D76" s="70" t="s">
        <v>147</v>
      </c>
      <c r="E76" s="70">
        <v>12238200</v>
      </c>
      <c r="F76" s="70">
        <v>-1962135.52</v>
      </c>
      <c r="G76" s="70">
        <v>10276064.48</v>
      </c>
      <c r="H76" s="70"/>
    </row>
    <row r="77" spans="1:8" ht="24" x14ac:dyDescent="0.55000000000000004">
      <c r="A77" s="70" t="s">
        <v>148</v>
      </c>
      <c r="B77" s="70" t="s">
        <v>11</v>
      </c>
      <c r="C77" s="70" t="s">
        <v>149</v>
      </c>
      <c r="D77" s="70" t="s">
        <v>150</v>
      </c>
      <c r="E77" s="76">
        <v>500000</v>
      </c>
      <c r="F77" s="76">
        <v>-93630.14</v>
      </c>
      <c r="G77" s="76">
        <v>406369.86</v>
      </c>
      <c r="H77" s="76"/>
    </row>
    <row r="78" spans="1:8" ht="24" x14ac:dyDescent="0.55000000000000004">
      <c r="A78" s="70" t="s">
        <v>151</v>
      </c>
      <c r="B78" s="70" t="s">
        <v>11</v>
      </c>
      <c r="C78" s="70" t="s">
        <v>27</v>
      </c>
      <c r="D78" s="84" t="s">
        <v>152</v>
      </c>
      <c r="E78" s="76">
        <v>534498.63</v>
      </c>
      <c r="F78" s="76">
        <v>-273839.03000000003</v>
      </c>
      <c r="G78" s="76">
        <v>260659.6</v>
      </c>
      <c r="H78" s="76"/>
    </row>
    <row r="79" spans="1:8" ht="24" x14ac:dyDescent="0.55000000000000004">
      <c r="A79" s="70" t="s">
        <v>151</v>
      </c>
      <c r="B79" s="70" t="s">
        <v>23</v>
      </c>
      <c r="C79" s="70" t="s">
        <v>27</v>
      </c>
      <c r="D79" s="84" t="s">
        <v>152</v>
      </c>
      <c r="E79" s="76">
        <v>605501.37</v>
      </c>
      <c r="F79" s="76">
        <v>-605500.37</v>
      </c>
      <c r="G79" s="76">
        <v>1</v>
      </c>
      <c r="H79" s="76"/>
    </row>
    <row r="80" spans="1:8" ht="24" x14ac:dyDescent="0.55000000000000004">
      <c r="A80" s="70" t="s">
        <v>153</v>
      </c>
      <c r="B80" s="70" t="s">
        <v>11</v>
      </c>
      <c r="C80" s="70" t="s">
        <v>27</v>
      </c>
      <c r="D80" s="84" t="s">
        <v>154</v>
      </c>
      <c r="E80" s="75">
        <v>775108.82</v>
      </c>
      <c r="F80" s="75">
        <v>-383453.3</v>
      </c>
      <c r="G80" s="75">
        <v>391655.52</v>
      </c>
      <c r="H80" s="75"/>
    </row>
    <row r="81" spans="1:8" ht="24" x14ac:dyDescent="0.55000000000000004">
      <c r="A81" s="70" t="s">
        <v>153</v>
      </c>
      <c r="B81" s="70" t="s">
        <v>23</v>
      </c>
      <c r="C81" s="70" t="s">
        <v>27</v>
      </c>
      <c r="D81" s="84" t="s">
        <v>154</v>
      </c>
      <c r="E81" s="75">
        <v>825691.18</v>
      </c>
      <c r="F81" s="75">
        <v>-825690.18</v>
      </c>
      <c r="G81" s="75">
        <v>1</v>
      </c>
      <c r="H81" s="75"/>
    </row>
    <row r="82" spans="1:8" ht="24" x14ac:dyDescent="0.55000000000000004">
      <c r="A82" s="70" t="s">
        <v>155</v>
      </c>
      <c r="B82" s="70" t="s">
        <v>11</v>
      </c>
      <c r="C82" s="70" t="s">
        <v>27</v>
      </c>
      <c r="D82" s="70" t="s">
        <v>156</v>
      </c>
      <c r="E82" s="75">
        <v>4243150.68</v>
      </c>
      <c r="F82" s="75">
        <v>-2123197.34</v>
      </c>
      <c r="G82" s="75">
        <v>2119953.34</v>
      </c>
      <c r="H82" s="75"/>
    </row>
    <row r="83" spans="1:8" ht="24" x14ac:dyDescent="0.55000000000000004">
      <c r="A83" s="70" t="s">
        <v>155</v>
      </c>
      <c r="B83" s="70" t="s">
        <v>23</v>
      </c>
      <c r="C83" s="70" t="s">
        <v>27</v>
      </c>
      <c r="D83" s="70" t="s">
        <v>156</v>
      </c>
      <c r="E83" s="75">
        <v>4606849.32</v>
      </c>
      <c r="F83" s="75">
        <v>-4606848.32</v>
      </c>
      <c r="G83" s="75">
        <v>1</v>
      </c>
      <c r="H83" s="75"/>
    </row>
    <row r="84" spans="1:8" ht="24" x14ac:dyDescent="0.55000000000000004">
      <c r="A84" s="70" t="s">
        <v>157</v>
      </c>
      <c r="B84" s="70" t="s">
        <v>11</v>
      </c>
      <c r="C84" s="70" t="s">
        <v>27</v>
      </c>
      <c r="D84" s="84" t="s">
        <v>158</v>
      </c>
      <c r="E84" s="76">
        <v>93448.77</v>
      </c>
      <c r="F84" s="76">
        <v>-47320.86</v>
      </c>
      <c r="G84" s="76">
        <v>46127.91</v>
      </c>
      <c r="H84" s="76"/>
    </row>
    <row r="85" spans="1:8" ht="24" x14ac:dyDescent="0.55000000000000004">
      <c r="A85" s="70" t="s">
        <v>157</v>
      </c>
      <c r="B85" s="70" t="s">
        <v>23</v>
      </c>
      <c r="C85" s="70" t="s">
        <v>27</v>
      </c>
      <c r="D85" s="84" t="s">
        <v>158</v>
      </c>
      <c r="E85" s="76">
        <v>104551.23</v>
      </c>
      <c r="F85" s="76">
        <v>-104550.23</v>
      </c>
      <c r="G85" s="76">
        <v>1</v>
      </c>
      <c r="H85" s="76"/>
    </row>
    <row r="86" spans="1:8" ht="24" x14ac:dyDescent="0.55000000000000004">
      <c r="A86" s="70" t="s">
        <v>159</v>
      </c>
      <c r="B86" s="70" t="s">
        <v>11</v>
      </c>
      <c r="C86" s="70" t="s">
        <v>27</v>
      </c>
      <c r="D86" s="70" t="s">
        <v>160</v>
      </c>
      <c r="E86" s="76">
        <v>206736.02</v>
      </c>
      <c r="F86" s="76">
        <v>-93639.26</v>
      </c>
      <c r="G86" s="76">
        <v>113096.76</v>
      </c>
      <c r="H86" s="76"/>
    </row>
    <row r="87" spans="1:8" ht="24" x14ac:dyDescent="0.55000000000000004">
      <c r="A87" s="70" t="s">
        <v>159</v>
      </c>
      <c r="B87" s="70" t="s">
        <v>23</v>
      </c>
      <c r="C87" s="70" t="s">
        <v>27</v>
      </c>
      <c r="D87" s="70" t="s">
        <v>160</v>
      </c>
      <c r="E87" s="76">
        <v>183163.98</v>
      </c>
      <c r="F87" s="76">
        <v>-183162.98</v>
      </c>
      <c r="G87" s="76">
        <v>1</v>
      </c>
      <c r="H87" s="76"/>
    </row>
    <row r="88" spans="1:8" ht="24" x14ac:dyDescent="0.55000000000000004">
      <c r="A88" s="70" t="s">
        <v>161</v>
      </c>
      <c r="B88" s="70" t="s">
        <v>11</v>
      </c>
      <c r="C88" s="70" t="s">
        <v>27</v>
      </c>
      <c r="D88" s="70" t="s">
        <v>162</v>
      </c>
      <c r="E88" s="75">
        <v>274612.05</v>
      </c>
      <c r="F88" s="75">
        <v>-119384.64</v>
      </c>
      <c r="G88" s="75">
        <v>155227.41</v>
      </c>
      <c r="H88" s="75"/>
    </row>
    <row r="89" spans="1:8" ht="24" x14ac:dyDescent="0.55000000000000004">
      <c r="A89" s="70" t="s">
        <v>161</v>
      </c>
      <c r="B89" s="70" t="s">
        <v>23</v>
      </c>
      <c r="C89" s="70" t="s">
        <v>27</v>
      </c>
      <c r="D89" s="70" t="s">
        <v>162</v>
      </c>
      <c r="E89" s="75">
        <v>226387.95</v>
      </c>
      <c r="F89" s="75">
        <v>-226386.95</v>
      </c>
      <c r="G89" s="75">
        <v>1</v>
      </c>
      <c r="H89" s="75"/>
    </row>
    <row r="90" spans="1:8" ht="24" x14ac:dyDescent="0.55000000000000004">
      <c r="A90" s="70" t="s">
        <v>163</v>
      </c>
      <c r="B90" s="70" t="s">
        <v>11</v>
      </c>
      <c r="C90" s="70" t="s">
        <v>27</v>
      </c>
      <c r="D90" s="70" t="s">
        <v>164</v>
      </c>
      <c r="E90" s="75">
        <v>4702557.08</v>
      </c>
      <c r="F90" s="75">
        <v>-2023552.67</v>
      </c>
      <c r="G90" s="75">
        <v>2679004.41</v>
      </c>
      <c r="H90" s="75"/>
    </row>
    <row r="91" spans="1:8" ht="24" x14ac:dyDescent="0.55000000000000004">
      <c r="A91" s="70" t="s">
        <v>163</v>
      </c>
      <c r="B91" s="70" t="s">
        <v>23</v>
      </c>
      <c r="C91" s="70" t="s">
        <v>27</v>
      </c>
      <c r="D91" s="70" t="s">
        <v>164</v>
      </c>
      <c r="E91" s="75">
        <v>3797442.92</v>
      </c>
      <c r="F91" s="75">
        <v>-3797441.92</v>
      </c>
      <c r="G91" s="75">
        <v>1</v>
      </c>
      <c r="H91" s="75"/>
    </row>
    <row r="92" spans="1:8" ht="24" x14ac:dyDescent="0.55000000000000004">
      <c r="A92" s="70" t="s">
        <v>165</v>
      </c>
      <c r="B92" s="70" t="s">
        <v>11</v>
      </c>
      <c r="C92" s="70" t="s">
        <v>27</v>
      </c>
      <c r="D92" s="70" t="s">
        <v>166</v>
      </c>
      <c r="E92" s="76">
        <v>1243412.6000000001</v>
      </c>
      <c r="F92" s="76">
        <v>-469327.31</v>
      </c>
      <c r="G92" s="76">
        <v>774085.29</v>
      </c>
      <c r="H92" s="76"/>
    </row>
    <row r="93" spans="1:8" ht="24" x14ac:dyDescent="0.55000000000000004">
      <c r="A93" s="70" t="s">
        <v>165</v>
      </c>
      <c r="B93" s="70" t="s">
        <v>23</v>
      </c>
      <c r="C93" s="70" t="s">
        <v>27</v>
      </c>
      <c r="D93" s="70" t="s">
        <v>166</v>
      </c>
      <c r="E93" s="76">
        <v>719587.4</v>
      </c>
      <c r="F93" s="76">
        <v>-719586.4</v>
      </c>
      <c r="G93" s="76">
        <v>1</v>
      </c>
      <c r="H93" s="76"/>
    </row>
    <row r="94" spans="1:8" ht="24" x14ac:dyDescent="0.55000000000000004">
      <c r="A94" s="70" t="s">
        <v>167</v>
      </c>
      <c r="B94" s="70" t="s">
        <v>11</v>
      </c>
      <c r="C94" s="70" t="s">
        <v>27</v>
      </c>
      <c r="D94" s="70" t="s">
        <v>168</v>
      </c>
      <c r="E94" s="75">
        <v>319119.34000000003</v>
      </c>
      <c r="F94" s="75">
        <v>-120451.92</v>
      </c>
      <c r="G94" s="75">
        <v>198667.42</v>
      </c>
      <c r="H94" s="75"/>
    </row>
    <row r="95" spans="1:8" ht="24" x14ac:dyDescent="0.55000000000000004">
      <c r="A95" s="70" t="s">
        <v>167</v>
      </c>
      <c r="B95" s="70" t="s">
        <v>23</v>
      </c>
      <c r="C95" s="70" t="s">
        <v>27</v>
      </c>
      <c r="D95" s="70" t="s">
        <v>168</v>
      </c>
      <c r="E95" s="75">
        <v>184680.66</v>
      </c>
      <c r="F95" s="75">
        <v>-184679.66</v>
      </c>
      <c r="G95" s="75">
        <v>1</v>
      </c>
      <c r="H95" s="75"/>
    </row>
    <row r="96" spans="1:8" ht="24" x14ac:dyDescent="0.55000000000000004">
      <c r="A96" s="70" t="s">
        <v>169</v>
      </c>
      <c r="B96" s="70" t="s">
        <v>11</v>
      </c>
      <c r="C96" s="70" t="s">
        <v>27</v>
      </c>
      <c r="D96" s="70" t="s">
        <v>170</v>
      </c>
      <c r="E96" s="76">
        <v>190027.4</v>
      </c>
      <c r="F96" s="76">
        <v>-71726.03</v>
      </c>
      <c r="G96" s="76">
        <v>118301.37</v>
      </c>
      <c r="H96" s="76"/>
    </row>
    <row r="97" spans="1:8" ht="24" x14ac:dyDescent="0.55000000000000004">
      <c r="A97" s="70" t="s">
        <v>169</v>
      </c>
      <c r="B97" s="70" t="s">
        <v>23</v>
      </c>
      <c r="C97" s="70" t="s">
        <v>27</v>
      </c>
      <c r="D97" s="70" t="s">
        <v>170</v>
      </c>
      <c r="E97" s="76">
        <v>109972.6</v>
      </c>
      <c r="F97" s="76">
        <v>-109971.6</v>
      </c>
      <c r="G97" s="76">
        <v>1</v>
      </c>
      <c r="H97" s="76"/>
    </row>
    <row r="98" spans="1:8" ht="24" x14ac:dyDescent="0.55000000000000004">
      <c r="A98" s="70" t="s">
        <v>171</v>
      </c>
      <c r="B98" s="70" t="s">
        <v>11</v>
      </c>
      <c r="C98" s="70" t="s">
        <v>27</v>
      </c>
      <c r="D98" s="84" t="s">
        <v>172</v>
      </c>
      <c r="E98" s="75">
        <v>498674.47</v>
      </c>
      <c r="F98" s="75">
        <v>-325082.12</v>
      </c>
      <c r="G98" s="75">
        <v>173592.35</v>
      </c>
      <c r="H98" s="75"/>
    </row>
    <row r="99" spans="1:8" ht="24" x14ac:dyDescent="0.55000000000000004">
      <c r="A99" s="70" t="s">
        <v>171</v>
      </c>
      <c r="B99" s="70" t="s">
        <v>23</v>
      </c>
      <c r="C99" s="70" t="s">
        <v>27</v>
      </c>
      <c r="D99" s="84" t="s">
        <v>172</v>
      </c>
      <c r="E99" s="75">
        <v>852262.07</v>
      </c>
      <c r="F99" s="75">
        <v>-852261.07</v>
      </c>
      <c r="G99" s="75">
        <v>1</v>
      </c>
      <c r="H99" s="75"/>
    </row>
    <row r="100" spans="1:8" ht="24" x14ac:dyDescent="0.55000000000000004">
      <c r="A100" s="70" t="s">
        <v>173</v>
      </c>
      <c r="B100" s="70" t="s">
        <v>11</v>
      </c>
      <c r="C100" s="70" t="s">
        <v>27</v>
      </c>
      <c r="D100" s="84" t="s">
        <v>174</v>
      </c>
      <c r="E100" s="76">
        <v>17322865.899999999</v>
      </c>
      <c r="F100" s="76">
        <v>-9555681.1899999995</v>
      </c>
      <c r="G100" s="76">
        <v>7767184.71</v>
      </c>
      <c r="H100" s="76"/>
    </row>
    <row r="101" spans="1:8" ht="24" x14ac:dyDescent="0.55000000000000004">
      <c r="A101" s="70" t="s">
        <v>173</v>
      </c>
      <c r="B101" s="70" t="s">
        <v>23</v>
      </c>
      <c r="C101" s="70" t="s">
        <v>27</v>
      </c>
      <c r="D101" s="84" t="s">
        <v>174</v>
      </c>
      <c r="E101" s="76">
        <v>22661405.100000001</v>
      </c>
      <c r="F101" s="76">
        <v>-22661404.100000001</v>
      </c>
      <c r="G101" s="76">
        <v>1</v>
      </c>
      <c r="H101" s="76"/>
    </row>
    <row r="102" spans="1:8" ht="24" x14ac:dyDescent="0.55000000000000004">
      <c r="A102" s="70" t="s">
        <v>175</v>
      </c>
      <c r="B102" s="70" t="s">
        <v>11</v>
      </c>
      <c r="C102" s="70" t="s">
        <v>27</v>
      </c>
      <c r="D102" s="84" t="s">
        <v>176</v>
      </c>
      <c r="E102" s="76">
        <v>790843.54</v>
      </c>
      <c r="F102" s="76">
        <v>-405171.9</v>
      </c>
      <c r="G102" s="76">
        <v>385671.64</v>
      </c>
      <c r="H102" s="76"/>
    </row>
    <row r="103" spans="1:8" ht="24" x14ac:dyDescent="0.55000000000000004">
      <c r="A103" s="70" t="s">
        <v>175</v>
      </c>
      <c r="B103" s="70" t="s">
        <v>23</v>
      </c>
      <c r="C103" s="70" t="s">
        <v>27</v>
      </c>
      <c r="D103" s="84" t="s">
        <v>176</v>
      </c>
      <c r="E103" s="76">
        <v>896556.46</v>
      </c>
      <c r="F103" s="76">
        <v>-896555.46</v>
      </c>
      <c r="G103" s="76">
        <v>1</v>
      </c>
      <c r="H103" s="76"/>
    </row>
    <row r="104" spans="1:8" ht="24" x14ac:dyDescent="0.55000000000000004">
      <c r="A104" s="70" t="s">
        <v>177</v>
      </c>
      <c r="B104" s="70" t="s">
        <v>11</v>
      </c>
      <c r="C104" s="70" t="s">
        <v>27</v>
      </c>
      <c r="D104" s="84" t="s">
        <v>178</v>
      </c>
      <c r="E104" s="76">
        <v>1259041.1000000001</v>
      </c>
      <c r="F104" s="76">
        <v>-652706.85</v>
      </c>
      <c r="G104" s="76">
        <v>606334.25</v>
      </c>
      <c r="H104" s="76"/>
    </row>
    <row r="105" spans="1:8" ht="24" x14ac:dyDescent="0.55000000000000004">
      <c r="A105" s="70" t="s">
        <v>177</v>
      </c>
      <c r="B105" s="70" t="s">
        <v>23</v>
      </c>
      <c r="C105" s="70" t="s">
        <v>27</v>
      </c>
      <c r="D105" s="84" t="s">
        <v>178</v>
      </c>
      <c r="E105" s="76">
        <v>1470958.9</v>
      </c>
      <c r="F105" s="76">
        <v>-1470957.9</v>
      </c>
      <c r="G105" s="76">
        <v>1</v>
      </c>
      <c r="H105" s="76"/>
    </row>
    <row r="106" spans="1:8" ht="24" x14ac:dyDescent="0.55000000000000004">
      <c r="A106" s="70" t="s">
        <v>179</v>
      </c>
      <c r="B106" s="70" t="s">
        <v>11</v>
      </c>
      <c r="C106" s="70" t="s">
        <v>27</v>
      </c>
      <c r="D106" s="84" t="s">
        <v>180</v>
      </c>
      <c r="E106" s="76">
        <v>1272007.1299999999</v>
      </c>
      <c r="F106" s="76">
        <v>-644122.75</v>
      </c>
      <c r="G106" s="76">
        <v>627884.38</v>
      </c>
      <c r="H106" s="76"/>
    </row>
    <row r="107" spans="1:8" ht="24" x14ac:dyDescent="0.55000000000000004">
      <c r="A107" s="70" t="s">
        <v>179</v>
      </c>
      <c r="B107" s="70" t="s">
        <v>23</v>
      </c>
      <c r="C107" s="70" t="s">
        <v>27</v>
      </c>
      <c r="D107" s="84" t="s">
        <v>180</v>
      </c>
      <c r="E107" s="76">
        <v>1423131.82</v>
      </c>
      <c r="F107" s="76">
        <v>-1423130.82</v>
      </c>
      <c r="G107" s="76">
        <v>1</v>
      </c>
      <c r="H107" s="76"/>
    </row>
    <row r="108" spans="1:8" ht="24" x14ac:dyDescent="0.55000000000000004">
      <c r="A108" s="70" t="s">
        <v>181</v>
      </c>
      <c r="B108" s="70" t="s">
        <v>11</v>
      </c>
      <c r="C108" s="70" t="s">
        <v>27</v>
      </c>
      <c r="D108" s="70" t="s">
        <v>182</v>
      </c>
      <c r="E108" s="75">
        <v>2410958.9</v>
      </c>
      <c r="F108" s="75">
        <v>-1192723.05</v>
      </c>
      <c r="G108" s="75">
        <v>1218235.8500000001</v>
      </c>
      <c r="H108" s="75"/>
    </row>
    <row r="109" spans="1:8" ht="24" x14ac:dyDescent="0.55000000000000004">
      <c r="A109" s="70" t="s">
        <v>181</v>
      </c>
      <c r="B109" s="70" t="s">
        <v>23</v>
      </c>
      <c r="C109" s="70" t="s">
        <v>27</v>
      </c>
      <c r="D109" s="70" t="s">
        <v>182</v>
      </c>
      <c r="E109" s="75">
        <v>2589041.1</v>
      </c>
      <c r="F109" s="75">
        <v>-2589040.1</v>
      </c>
      <c r="G109" s="75">
        <v>1</v>
      </c>
      <c r="H109" s="75"/>
    </row>
    <row r="110" spans="1:8" ht="24" x14ac:dyDescent="0.55000000000000004">
      <c r="A110" s="70" t="s">
        <v>183</v>
      </c>
      <c r="B110" s="70" t="s">
        <v>11</v>
      </c>
      <c r="C110" s="70" t="s">
        <v>27</v>
      </c>
      <c r="D110" s="70" t="s">
        <v>184</v>
      </c>
      <c r="E110" s="75">
        <v>963072.88</v>
      </c>
      <c r="F110" s="75">
        <v>-476440.82</v>
      </c>
      <c r="G110" s="75">
        <v>486632.06</v>
      </c>
      <c r="H110" s="75"/>
    </row>
    <row r="111" spans="1:8" ht="24" x14ac:dyDescent="0.55000000000000004">
      <c r="A111" s="70" t="s">
        <v>183</v>
      </c>
      <c r="B111" s="70" t="s">
        <v>23</v>
      </c>
      <c r="C111" s="70" t="s">
        <v>27</v>
      </c>
      <c r="D111" s="70" t="s">
        <v>184</v>
      </c>
      <c r="E111" s="75">
        <v>1028927.12</v>
      </c>
      <c r="F111" s="75">
        <v>-1028926.12</v>
      </c>
      <c r="G111" s="75">
        <v>1</v>
      </c>
      <c r="H111" s="75"/>
    </row>
    <row r="112" spans="1:8" ht="24" x14ac:dyDescent="0.55000000000000004">
      <c r="A112" s="70" t="s">
        <v>185</v>
      </c>
      <c r="B112" s="70" t="s">
        <v>11</v>
      </c>
      <c r="C112" s="70" t="s">
        <v>27</v>
      </c>
      <c r="D112" s="84" t="s">
        <v>186</v>
      </c>
      <c r="E112" s="76">
        <v>840094.98</v>
      </c>
      <c r="F112" s="76">
        <v>-425409.79</v>
      </c>
      <c r="G112" s="76">
        <v>414685.19</v>
      </c>
      <c r="H112" s="76"/>
    </row>
    <row r="113" spans="1:8" ht="24" x14ac:dyDescent="0.55000000000000004">
      <c r="A113" s="70" t="s">
        <v>185</v>
      </c>
      <c r="B113" s="70" t="s">
        <v>23</v>
      </c>
      <c r="C113" s="70" t="s">
        <v>27</v>
      </c>
      <c r="D113" s="84" t="s">
        <v>186</v>
      </c>
      <c r="E113" s="76">
        <v>939905.02</v>
      </c>
      <c r="F113" s="76">
        <v>-939904.02</v>
      </c>
      <c r="G113" s="76">
        <v>1</v>
      </c>
      <c r="H113" s="76"/>
    </row>
    <row r="114" spans="1:8" ht="24" x14ac:dyDescent="0.55000000000000004">
      <c r="A114" s="70" t="s">
        <v>187</v>
      </c>
      <c r="B114" s="70" t="s">
        <v>11</v>
      </c>
      <c r="C114" s="70" t="s">
        <v>27</v>
      </c>
      <c r="D114" s="84" t="s">
        <v>188</v>
      </c>
      <c r="E114" s="76">
        <v>512312.79</v>
      </c>
      <c r="F114" s="76">
        <v>-250510.82</v>
      </c>
      <c r="G114" s="76">
        <v>261801.97</v>
      </c>
      <c r="H114" s="76"/>
    </row>
    <row r="115" spans="1:8" ht="24" x14ac:dyDescent="0.55000000000000004">
      <c r="A115" s="70" t="s">
        <v>187</v>
      </c>
      <c r="B115" s="70" t="s">
        <v>23</v>
      </c>
      <c r="C115" s="70" t="s">
        <v>27</v>
      </c>
      <c r="D115" s="84" t="s">
        <v>188</v>
      </c>
      <c r="E115" s="76">
        <v>540187.21</v>
      </c>
      <c r="F115" s="76">
        <v>-540186.21</v>
      </c>
      <c r="G115" s="76">
        <v>1</v>
      </c>
      <c r="H115" s="76"/>
    </row>
    <row r="116" spans="1:8" ht="24" x14ac:dyDescent="0.55000000000000004">
      <c r="A116" s="70" t="s">
        <v>189</v>
      </c>
      <c r="B116" s="70" t="s">
        <v>11</v>
      </c>
      <c r="C116" s="70" t="s">
        <v>27</v>
      </c>
      <c r="D116" s="84" t="s">
        <v>190</v>
      </c>
      <c r="E116" s="76">
        <v>377237.44</v>
      </c>
      <c r="F116" s="76">
        <v>-184461.63</v>
      </c>
      <c r="G116" s="76">
        <v>192775.81</v>
      </c>
      <c r="H116" s="76"/>
    </row>
    <row r="117" spans="1:8" ht="24" x14ac:dyDescent="0.55000000000000004">
      <c r="A117" s="70" t="s">
        <v>189</v>
      </c>
      <c r="B117" s="70" t="s">
        <v>23</v>
      </c>
      <c r="C117" s="70" t="s">
        <v>27</v>
      </c>
      <c r="D117" s="84" t="s">
        <v>190</v>
      </c>
      <c r="E117" s="76">
        <v>397762.56</v>
      </c>
      <c r="F117" s="76">
        <v>-397761.56</v>
      </c>
      <c r="G117" s="76">
        <v>1</v>
      </c>
      <c r="H117" s="76"/>
    </row>
    <row r="118" spans="1:8" ht="24" x14ac:dyDescent="0.55000000000000004">
      <c r="A118" s="70" t="s">
        <v>191</v>
      </c>
      <c r="B118" s="70" t="s">
        <v>11</v>
      </c>
      <c r="C118" s="70" t="s">
        <v>27</v>
      </c>
      <c r="D118" s="84" t="s">
        <v>192</v>
      </c>
      <c r="E118" s="76">
        <v>2330477.5099999998</v>
      </c>
      <c r="F118" s="76">
        <v>-1180114.1399999999</v>
      </c>
      <c r="G118" s="76">
        <v>1150363.3700000001</v>
      </c>
      <c r="H118" s="76"/>
    </row>
    <row r="119" spans="1:8" ht="24" x14ac:dyDescent="0.55000000000000004">
      <c r="A119" s="70" t="s">
        <v>191</v>
      </c>
      <c r="B119" s="70" t="s">
        <v>23</v>
      </c>
      <c r="C119" s="70" t="s">
        <v>27</v>
      </c>
      <c r="D119" s="84" t="s">
        <v>192</v>
      </c>
      <c r="E119" s="76">
        <v>2607356.9900000002</v>
      </c>
      <c r="F119" s="76">
        <v>-2607355.9900000002</v>
      </c>
      <c r="G119" s="76">
        <v>1</v>
      </c>
      <c r="H119" s="76"/>
    </row>
    <row r="120" spans="1:8" ht="24" x14ac:dyDescent="0.55000000000000004">
      <c r="A120" s="70" t="s">
        <v>193</v>
      </c>
      <c r="B120" s="70" t="s">
        <v>11</v>
      </c>
      <c r="C120" s="70" t="s">
        <v>27</v>
      </c>
      <c r="D120" s="84" t="s">
        <v>194</v>
      </c>
      <c r="E120" s="76">
        <v>609776.80000000005</v>
      </c>
      <c r="F120" s="76">
        <v>-308780.58</v>
      </c>
      <c r="G120" s="76">
        <v>300996.21999999997</v>
      </c>
      <c r="H120" s="76"/>
    </row>
    <row r="121" spans="1:8" ht="24" x14ac:dyDescent="0.55000000000000004">
      <c r="A121" s="70" t="s">
        <v>193</v>
      </c>
      <c r="B121" s="70" t="s">
        <v>23</v>
      </c>
      <c r="C121" s="70" t="s">
        <v>27</v>
      </c>
      <c r="D121" s="84" t="s">
        <v>194</v>
      </c>
      <c r="E121" s="76">
        <v>682223.2</v>
      </c>
      <c r="F121" s="76">
        <v>-682222.2</v>
      </c>
      <c r="G121" s="76">
        <v>1</v>
      </c>
      <c r="H121" s="76"/>
    </row>
    <row r="122" spans="1:8" ht="24" x14ac:dyDescent="0.55000000000000004">
      <c r="A122" s="70" t="s">
        <v>195</v>
      </c>
      <c r="B122" s="70" t="s">
        <v>11</v>
      </c>
      <c r="C122" s="70" t="s">
        <v>27</v>
      </c>
      <c r="D122" s="70" t="s">
        <v>196</v>
      </c>
      <c r="E122" s="75">
        <v>1095836.8</v>
      </c>
      <c r="F122" s="75">
        <v>-523904.44</v>
      </c>
      <c r="G122" s="75">
        <v>571932.36</v>
      </c>
      <c r="H122" s="75"/>
    </row>
    <row r="123" spans="1:8" ht="24" x14ac:dyDescent="0.55000000000000004">
      <c r="A123" s="70" t="s">
        <v>195</v>
      </c>
      <c r="B123" s="70" t="s">
        <v>23</v>
      </c>
      <c r="C123" s="70" t="s">
        <v>27</v>
      </c>
      <c r="D123" s="70" t="s">
        <v>196</v>
      </c>
      <c r="E123" s="75">
        <v>1102663.2</v>
      </c>
      <c r="F123" s="75">
        <v>-1102662.2</v>
      </c>
      <c r="G123" s="75">
        <v>1</v>
      </c>
      <c r="H123" s="75"/>
    </row>
    <row r="124" spans="1:8" ht="24" x14ac:dyDescent="0.55000000000000004">
      <c r="A124" s="70" t="s">
        <v>197</v>
      </c>
      <c r="B124" s="70" t="s">
        <v>11</v>
      </c>
      <c r="C124" s="70" t="s">
        <v>27</v>
      </c>
      <c r="D124" s="84" t="s">
        <v>198</v>
      </c>
      <c r="E124" s="75">
        <v>911395.22</v>
      </c>
      <c r="F124" s="75">
        <v>-435725.47</v>
      </c>
      <c r="G124" s="75">
        <v>475669.75</v>
      </c>
      <c r="H124" s="75"/>
    </row>
    <row r="125" spans="1:8" ht="24" x14ac:dyDescent="0.55000000000000004">
      <c r="A125" s="70" t="s">
        <v>197</v>
      </c>
      <c r="B125" s="70" t="s">
        <v>23</v>
      </c>
      <c r="C125" s="70" t="s">
        <v>27</v>
      </c>
      <c r="D125" s="84" t="s">
        <v>198</v>
      </c>
      <c r="E125" s="75">
        <v>916402.88</v>
      </c>
      <c r="F125" s="75">
        <v>-916401.88</v>
      </c>
      <c r="G125" s="75">
        <v>1</v>
      </c>
      <c r="H125" s="75"/>
    </row>
    <row r="126" spans="1:8" ht="24" x14ac:dyDescent="0.55000000000000004">
      <c r="A126" s="70" t="s">
        <v>199</v>
      </c>
      <c r="B126" s="70" t="s">
        <v>11</v>
      </c>
      <c r="C126" s="70" t="s">
        <v>27</v>
      </c>
      <c r="D126" s="70" t="s">
        <v>200</v>
      </c>
      <c r="E126" s="75">
        <v>1559029.86</v>
      </c>
      <c r="F126" s="75">
        <v>-753886.25</v>
      </c>
      <c r="G126" s="75">
        <v>805143.61</v>
      </c>
      <c r="H126" s="75"/>
    </row>
    <row r="127" spans="1:8" ht="24" x14ac:dyDescent="0.55000000000000004">
      <c r="A127" s="70" t="s">
        <v>199</v>
      </c>
      <c r="B127" s="70" t="s">
        <v>23</v>
      </c>
      <c r="C127" s="70" t="s">
        <v>27</v>
      </c>
      <c r="D127" s="70" t="s">
        <v>200</v>
      </c>
      <c r="E127" s="75">
        <v>1584870.14</v>
      </c>
      <c r="F127" s="75">
        <v>-1584869.14</v>
      </c>
      <c r="G127" s="75">
        <v>1</v>
      </c>
      <c r="H127" s="75"/>
    </row>
    <row r="128" spans="1:8" ht="24" x14ac:dyDescent="0.55000000000000004">
      <c r="A128" s="70" t="s">
        <v>201</v>
      </c>
      <c r="B128" s="70" t="s">
        <v>11</v>
      </c>
      <c r="C128" s="70" t="s">
        <v>27</v>
      </c>
      <c r="D128" s="84" t="s">
        <v>202</v>
      </c>
      <c r="E128" s="76">
        <v>80715.98</v>
      </c>
      <c r="F128" s="76">
        <v>-38170.959999999999</v>
      </c>
      <c r="G128" s="76">
        <v>42545.02</v>
      </c>
      <c r="H128" s="76"/>
    </row>
    <row r="129" spans="1:8" ht="24" x14ac:dyDescent="0.55000000000000004">
      <c r="A129" s="70" t="s">
        <v>201</v>
      </c>
      <c r="B129" s="70" t="s">
        <v>23</v>
      </c>
      <c r="C129" s="70" t="s">
        <v>27</v>
      </c>
      <c r="D129" s="84" t="s">
        <v>202</v>
      </c>
      <c r="E129" s="76">
        <v>79284.02</v>
      </c>
      <c r="F129" s="76">
        <v>-79283.02</v>
      </c>
      <c r="G129" s="76">
        <v>1</v>
      </c>
      <c r="H129" s="76"/>
    </row>
    <row r="130" spans="1:8" ht="24" x14ac:dyDescent="0.55000000000000004">
      <c r="A130" s="70" t="s">
        <v>203</v>
      </c>
      <c r="B130" s="70" t="s">
        <v>11</v>
      </c>
      <c r="C130" s="70" t="s">
        <v>27</v>
      </c>
      <c r="D130" s="70" t="s">
        <v>204</v>
      </c>
      <c r="E130" s="76">
        <v>1536986.3</v>
      </c>
      <c r="F130" s="76">
        <v>-719054.71</v>
      </c>
      <c r="G130" s="76">
        <v>817931.59</v>
      </c>
      <c r="H130" s="76"/>
    </row>
    <row r="131" spans="1:8" ht="24" x14ac:dyDescent="0.55000000000000004">
      <c r="A131" s="70" t="s">
        <v>203</v>
      </c>
      <c r="B131" s="70" t="s">
        <v>23</v>
      </c>
      <c r="C131" s="70" t="s">
        <v>27</v>
      </c>
      <c r="D131" s="70" t="s">
        <v>204</v>
      </c>
      <c r="E131" s="76">
        <v>1463013.7</v>
      </c>
      <c r="F131" s="76">
        <v>-1463012.7</v>
      </c>
      <c r="G131" s="76">
        <v>1</v>
      </c>
      <c r="H131" s="76"/>
    </row>
    <row r="132" spans="1:8" ht="24" x14ac:dyDescent="0.55000000000000004">
      <c r="A132" s="70" t="s">
        <v>205</v>
      </c>
      <c r="B132" s="70" t="s">
        <v>11</v>
      </c>
      <c r="C132" s="70" t="s">
        <v>27</v>
      </c>
      <c r="D132" s="70" t="s">
        <v>206</v>
      </c>
      <c r="E132" s="75">
        <v>1575890.41</v>
      </c>
      <c r="F132" s="75">
        <v>-713785.65</v>
      </c>
      <c r="G132" s="75">
        <v>862104.76</v>
      </c>
      <c r="H132" s="75"/>
    </row>
    <row r="133" spans="1:8" ht="24" x14ac:dyDescent="0.55000000000000004">
      <c r="A133" s="70" t="s">
        <v>205</v>
      </c>
      <c r="B133" s="70" t="s">
        <v>23</v>
      </c>
      <c r="C133" s="70" t="s">
        <v>27</v>
      </c>
      <c r="D133" s="70" t="s">
        <v>206</v>
      </c>
      <c r="E133" s="75">
        <v>1424109.59</v>
      </c>
      <c r="F133" s="75">
        <v>-1424108.59</v>
      </c>
      <c r="G133" s="75">
        <v>1</v>
      </c>
      <c r="H133" s="75"/>
    </row>
    <row r="134" spans="1:8" ht="24" x14ac:dyDescent="0.55000000000000004">
      <c r="A134" s="70" t="s">
        <v>207</v>
      </c>
      <c r="B134" s="70" t="s">
        <v>11</v>
      </c>
      <c r="C134" s="70" t="s">
        <v>27</v>
      </c>
      <c r="D134" s="70" t="s">
        <v>208</v>
      </c>
      <c r="E134" s="76">
        <v>575013.69999999995</v>
      </c>
      <c r="F134" s="76">
        <v>-263271.39</v>
      </c>
      <c r="G134" s="76">
        <v>311742.31</v>
      </c>
      <c r="H134" s="76"/>
    </row>
    <row r="135" spans="1:8" ht="24" x14ac:dyDescent="0.55000000000000004">
      <c r="A135" s="70" t="s">
        <v>207</v>
      </c>
      <c r="B135" s="70" t="s">
        <v>23</v>
      </c>
      <c r="C135" s="70" t="s">
        <v>27</v>
      </c>
      <c r="D135" s="70" t="s">
        <v>208</v>
      </c>
      <c r="E135" s="76">
        <v>524986.30000000005</v>
      </c>
      <c r="F135" s="76">
        <v>-524985.30000000005</v>
      </c>
      <c r="G135" s="76">
        <v>1</v>
      </c>
      <c r="H135" s="76"/>
    </row>
    <row r="136" spans="1:8" ht="24" x14ac:dyDescent="0.55000000000000004">
      <c r="A136" s="70" t="s">
        <v>209</v>
      </c>
      <c r="B136" s="70" t="s">
        <v>11</v>
      </c>
      <c r="C136" s="70" t="s">
        <v>27</v>
      </c>
      <c r="D136" s="70" t="s">
        <v>210</v>
      </c>
      <c r="E136" s="75">
        <v>1950641.1</v>
      </c>
      <c r="F136" s="75">
        <v>-874448.37</v>
      </c>
      <c r="G136" s="75">
        <v>1076192.73</v>
      </c>
      <c r="H136" s="75"/>
    </row>
    <row r="137" spans="1:8" ht="24" x14ac:dyDescent="0.55000000000000004">
      <c r="A137" s="70" t="s">
        <v>209</v>
      </c>
      <c r="B137" s="70" t="s">
        <v>23</v>
      </c>
      <c r="C137" s="70" t="s">
        <v>27</v>
      </c>
      <c r="D137" s="70" t="s">
        <v>210</v>
      </c>
      <c r="E137" s="75">
        <v>1689358.9</v>
      </c>
      <c r="F137" s="75">
        <v>-1689357.9</v>
      </c>
      <c r="G137" s="75">
        <v>1</v>
      </c>
      <c r="H137" s="75"/>
    </row>
    <row r="138" spans="1:8" ht="24" x14ac:dyDescent="0.55000000000000004">
      <c r="A138" s="70" t="s">
        <v>211</v>
      </c>
      <c r="B138" s="70" t="s">
        <v>11</v>
      </c>
      <c r="C138" s="70" t="s">
        <v>27</v>
      </c>
      <c r="D138" s="70" t="s">
        <v>212</v>
      </c>
      <c r="E138" s="75">
        <v>216286.58</v>
      </c>
      <c r="F138" s="75">
        <v>-94974.55</v>
      </c>
      <c r="G138" s="75">
        <v>121312.03</v>
      </c>
      <c r="H138" s="75"/>
    </row>
    <row r="139" spans="1:8" ht="24" x14ac:dyDescent="0.55000000000000004">
      <c r="A139" s="70" t="s">
        <v>211</v>
      </c>
      <c r="B139" s="70" t="s">
        <v>23</v>
      </c>
      <c r="C139" s="70" t="s">
        <v>27</v>
      </c>
      <c r="D139" s="70" t="s">
        <v>212</v>
      </c>
      <c r="E139" s="75">
        <v>181753.42</v>
      </c>
      <c r="F139" s="75">
        <v>-181752.42</v>
      </c>
      <c r="G139" s="75">
        <v>1</v>
      </c>
      <c r="H139" s="75"/>
    </row>
    <row r="140" spans="1:8" ht="24" x14ac:dyDescent="0.55000000000000004">
      <c r="A140" s="69" t="s">
        <v>213</v>
      </c>
      <c r="B140" s="69" t="s">
        <v>11</v>
      </c>
      <c r="C140" s="69" t="s">
        <v>27</v>
      </c>
      <c r="D140" s="69" t="s">
        <v>214</v>
      </c>
      <c r="E140" s="69">
        <v>72876.710000000006</v>
      </c>
      <c r="F140" s="69">
        <v>-29867.13</v>
      </c>
      <c r="G140" s="69">
        <v>43009.58</v>
      </c>
      <c r="H140" s="69"/>
    </row>
    <row r="141" spans="1:8" ht="24" x14ac:dyDescent="0.55000000000000004">
      <c r="A141" s="69" t="s">
        <v>213</v>
      </c>
      <c r="B141" s="69" t="s">
        <v>23</v>
      </c>
      <c r="C141" s="69" t="s">
        <v>27</v>
      </c>
      <c r="D141" s="69" t="s">
        <v>214</v>
      </c>
      <c r="E141" s="69">
        <v>52123.29</v>
      </c>
      <c r="F141" s="69">
        <v>-52122.29</v>
      </c>
      <c r="G141" s="69">
        <v>1</v>
      </c>
      <c r="H141" s="69"/>
    </row>
    <row r="142" spans="1:8" ht="24" x14ac:dyDescent="0.55000000000000004">
      <c r="A142" s="70" t="s">
        <v>215</v>
      </c>
      <c r="B142" s="70" t="s">
        <v>11</v>
      </c>
      <c r="C142" s="70" t="s">
        <v>27</v>
      </c>
      <c r="D142" s="70" t="s">
        <v>216</v>
      </c>
      <c r="E142" s="75">
        <v>5427929.1299999999</v>
      </c>
      <c r="F142" s="75">
        <v>-2203833.5099999998</v>
      </c>
      <c r="G142" s="75">
        <v>3224095.62</v>
      </c>
      <c r="H142" s="75"/>
    </row>
    <row r="143" spans="1:8" ht="24" x14ac:dyDescent="0.55000000000000004">
      <c r="A143" s="70" t="s">
        <v>215</v>
      </c>
      <c r="B143" s="70" t="s">
        <v>23</v>
      </c>
      <c r="C143" s="70" t="s">
        <v>27</v>
      </c>
      <c r="D143" s="70" t="s">
        <v>216</v>
      </c>
      <c r="E143" s="75">
        <v>3784070.87</v>
      </c>
      <c r="F143" s="75">
        <v>-3784069.87</v>
      </c>
      <c r="G143" s="75">
        <v>1</v>
      </c>
      <c r="H143" s="75"/>
    </row>
    <row r="144" spans="1:8" ht="24" x14ac:dyDescent="0.55000000000000004">
      <c r="A144" s="70" t="s">
        <v>217</v>
      </c>
      <c r="B144" s="70" t="s">
        <v>11</v>
      </c>
      <c r="C144" s="70" t="s">
        <v>27</v>
      </c>
      <c r="D144" s="70" t="s">
        <v>218</v>
      </c>
      <c r="E144" s="75">
        <v>940641.1</v>
      </c>
      <c r="F144" s="75">
        <v>-381916.63</v>
      </c>
      <c r="G144" s="75">
        <v>558724.47</v>
      </c>
      <c r="H144" s="75"/>
    </row>
    <row r="145" spans="1:8" ht="24" x14ac:dyDescent="0.55000000000000004">
      <c r="A145" s="70" t="s">
        <v>217</v>
      </c>
      <c r="B145" s="70" t="s">
        <v>23</v>
      </c>
      <c r="C145" s="70" t="s">
        <v>27</v>
      </c>
      <c r="D145" s="70" t="s">
        <v>218</v>
      </c>
      <c r="E145" s="75">
        <v>649358.9</v>
      </c>
      <c r="F145" s="75">
        <v>-649357.9</v>
      </c>
      <c r="G145" s="75">
        <v>1</v>
      </c>
      <c r="H145" s="75"/>
    </row>
    <row r="146" spans="1:8" ht="24" x14ac:dyDescent="0.55000000000000004">
      <c r="A146" s="70" t="s">
        <v>219</v>
      </c>
      <c r="B146" s="70" t="s">
        <v>11</v>
      </c>
      <c r="C146" s="70" t="s">
        <v>27</v>
      </c>
      <c r="D146" s="70" t="s">
        <v>220</v>
      </c>
      <c r="E146" s="70">
        <v>1042666.67</v>
      </c>
      <c r="F146" s="70">
        <v>-407905.16</v>
      </c>
      <c r="G146" s="70">
        <v>634761.51</v>
      </c>
      <c r="H146" s="70"/>
    </row>
    <row r="147" spans="1:8" ht="24" x14ac:dyDescent="0.55000000000000004">
      <c r="A147" s="70" t="s">
        <v>219</v>
      </c>
      <c r="B147" s="70" t="s">
        <v>23</v>
      </c>
      <c r="C147" s="70" t="s">
        <v>27</v>
      </c>
      <c r="D147" s="70" t="s">
        <v>220</v>
      </c>
      <c r="E147" s="70">
        <v>657333.32999999996</v>
      </c>
      <c r="F147" s="70">
        <v>-657332.32999999996</v>
      </c>
      <c r="G147" s="70">
        <v>1</v>
      </c>
      <c r="H147" s="70"/>
    </row>
    <row r="148" spans="1:8" ht="24" x14ac:dyDescent="0.55000000000000004">
      <c r="A148" s="70" t="s">
        <v>221</v>
      </c>
      <c r="B148" s="70" t="s">
        <v>11</v>
      </c>
      <c r="C148" s="70" t="s">
        <v>27</v>
      </c>
      <c r="D148" s="70" t="s">
        <v>222</v>
      </c>
      <c r="E148" s="70">
        <v>30207490.050000001</v>
      </c>
      <c r="F148" s="70">
        <v>-7975313.5300000003</v>
      </c>
      <c r="G148" s="70">
        <v>22232176.52</v>
      </c>
      <c r="H148" s="70"/>
    </row>
    <row r="149" spans="1:8" ht="24" x14ac:dyDescent="0.55000000000000004">
      <c r="A149" s="70" t="s">
        <v>221</v>
      </c>
      <c r="B149" s="70" t="s">
        <v>23</v>
      </c>
      <c r="C149" s="70" t="s">
        <v>27</v>
      </c>
      <c r="D149" s="70" t="s">
        <v>222</v>
      </c>
      <c r="E149" s="70">
        <v>3170109.95</v>
      </c>
      <c r="F149" s="70">
        <v>-3170108.95</v>
      </c>
      <c r="G149" s="70">
        <v>1</v>
      </c>
      <c r="H149" s="70"/>
    </row>
    <row r="150" spans="1:8" ht="24" x14ac:dyDescent="0.55000000000000004">
      <c r="A150" s="70" t="s">
        <v>223</v>
      </c>
      <c r="B150" s="70" t="s">
        <v>11</v>
      </c>
      <c r="C150" s="70" t="s">
        <v>224</v>
      </c>
      <c r="D150" s="70" t="s">
        <v>225</v>
      </c>
      <c r="E150" s="76">
        <v>587500</v>
      </c>
      <c r="F150" s="76">
        <v>-81148.800000000003</v>
      </c>
      <c r="G150" s="76">
        <v>506351.2</v>
      </c>
      <c r="H150" s="76"/>
    </row>
    <row r="151" spans="1:8" ht="24" x14ac:dyDescent="0.55000000000000004">
      <c r="A151" s="70" t="s">
        <v>226</v>
      </c>
      <c r="B151" s="70" t="s">
        <v>11</v>
      </c>
      <c r="C151" s="70" t="s">
        <v>227</v>
      </c>
      <c r="D151" s="70" t="s">
        <v>228</v>
      </c>
      <c r="E151" s="76">
        <v>494000</v>
      </c>
      <c r="F151" s="76">
        <v>-69179.14</v>
      </c>
      <c r="G151" s="76">
        <v>424820.86</v>
      </c>
      <c r="H151" s="76"/>
    </row>
    <row r="152" spans="1:8" ht="24" x14ac:dyDescent="0.55000000000000004">
      <c r="A152" s="70" t="s">
        <v>229</v>
      </c>
      <c r="B152" s="70" t="s">
        <v>11</v>
      </c>
      <c r="C152" s="70" t="s">
        <v>227</v>
      </c>
      <c r="D152" s="70" t="s">
        <v>230</v>
      </c>
      <c r="E152" s="76">
        <v>497500</v>
      </c>
      <c r="F152" s="76">
        <v>-69669.27</v>
      </c>
      <c r="G152" s="76">
        <v>427830.73</v>
      </c>
      <c r="H152" s="76"/>
    </row>
    <row r="153" spans="1:8" ht="24" x14ac:dyDescent="0.55000000000000004">
      <c r="A153" s="70" t="s">
        <v>231</v>
      </c>
      <c r="B153" s="70" t="s">
        <v>11</v>
      </c>
      <c r="C153" s="70" t="s">
        <v>232</v>
      </c>
      <c r="D153" s="70" t="s">
        <v>233</v>
      </c>
      <c r="E153" s="76">
        <v>515000</v>
      </c>
      <c r="F153" s="76">
        <v>-72823.72</v>
      </c>
      <c r="G153" s="76">
        <v>442176.28</v>
      </c>
      <c r="H153" s="76"/>
    </row>
    <row r="154" spans="1:8" ht="24" x14ac:dyDescent="0.55000000000000004">
      <c r="A154" s="70" t="s">
        <v>234</v>
      </c>
      <c r="B154" s="70" t="s">
        <v>11</v>
      </c>
      <c r="C154" s="70" t="s">
        <v>232</v>
      </c>
      <c r="D154" s="70" t="s">
        <v>235</v>
      </c>
      <c r="E154" s="76">
        <v>512500</v>
      </c>
      <c r="F154" s="76">
        <v>-72470.2</v>
      </c>
      <c r="G154" s="76">
        <v>440029.8</v>
      </c>
      <c r="H154" s="76"/>
    </row>
    <row r="155" spans="1:8" ht="24" x14ac:dyDescent="0.55000000000000004">
      <c r="A155" s="70" t="s">
        <v>236</v>
      </c>
      <c r="B155" s="70" t="s">
        <v>11</v>
      </c>
      <c r="C155" s="70" t="s">
        <v>237</v>
      </c>
      <c r="D155" s="70" t="s">
        <v>238</v>
      </c>
      <c r="E155" s="76">
        <v>1188700</v>
      </c>
      <c r="F155" s="76">
        <v>-166788.94</v>
      </c>
      <c r="G155" s="76">
        <v>1021911.06</v>
      </c>
      <c r="H155" s="76"/>
    </row>
    <row r="156" spans="1:8" ht="24" x14ac:dyDescent="0.55000000000000004">
      <c r="A156" s="70" t="s">
        <v>239</v>
      </c>
      <c r="B156" s="70" t="s">
        <v>11</v>
      </c>
      <c r="C156" s="70" t="s">
        <v>240</v>
      </c>
      <c r="D156" s="70" t="s">
        <v>241</v>
      </c>
      <c r="E156" s="76">
        <v>499000</v>
      </c>
      <c r="F156" s="76">
        <v>-70629.42</v>
      </c>
      <c r="G156" s="76">
        <v>428370.58</v>
      </c>
      <c r="H156" s="76"/>
    </row>
    <row r="157" spans="1:8" ht="24" x14ac:dyDescent="0.55000000000000004">
      <c r="A157" s="70" t="s">
        <v>242</v>
      </c>
      <c r="B157" s="70" t="s">
        <v>11</v>
      </c>
      <c r="C157" s="70" t="s">
        <v>240</v>
      </c>
      <c r="D157" s="70" t="s">
        <v>243</v>
      </c>
      <c r="E157" s="76">
        <v>405000</v>
      </c>
      <c r="F157" s="76">
        <v>-57324.47</v>
      </c>
      <c r="G157" s="76">
        <v>347675.53</v>
      </c>
      <c r="H157" s="76"/>
    </row>
    <row r="158" spans="1:8" ht="24" x14ac:dyDescent="0.55000000000000004">
      <c r="A158" s="70" t="s">
        <v>244</v>
      </c>
      <c r="B158" s="70" t="s">
        <v>11</v>
      </c>
      <c r="C158" s="70" t="s">
        <v>240</v>
      </c>
      <c r="D158" s="70" t="s">
        <v>245</v>
      </c>
      <c r="E158" s="76">
        <v>490000</v>
      </c>
      <c r="F158" s="76">
        <v>-69355.55</v>
      </c>
      <c r="G158" s="76">
        <v>420644.45</v>
      </c>
      <c r="H158" s="76"/>
    </row>
    <row r="159" spans="1:8" ht="24" x14ac:dyDescent="0.55000000000000004">
      <c r="A159" s="70" t="s">
        <v>246</v>
      </c>
      <c r="B159" s="70" t="s">
        <v>11</v>
      </c>
      <c r="C159" s="70" t="s">
        <v>247</v>
      </c>
      <c r="D159" s="70" t="s">
        <v>248</v>
      </c>
      <c r="E159" s="76">
        <v>268000</v>
      </c>
      <c r="F159" s="76">
        <v>-37090.92</v>
      </c>
      <c r="G159" s="76">
        <v>230909.08</v>
      </c>
      <c r="H159" s="76"/>
    </row>
    <row r="160" spans="1:8" ht="24" x14ac:dyDescent="0.55000000000000004">
      <c r="A160" s="70" t="s">
        <v>249</v>
      </c>
      <c r="B160" s="70" t="s">
        <v>11</v>
      </c>
      <c r="C160" s="70" t="s">
        <v>247</v>
      </c>
      <c r="D160" s="70" t="s">
        <v>250</v>
      </c>
      <c r="E160" s="76">
        <v>472000</v>
      </c>
      <c r="F160" s="76">
        <v>-65324.29</v>
      </c>
      <c r="G160" s="76">
        <v>406675.71</v>
      </c>
      <c r="H160" s="76"/>
    </row>
    <row r="161" spans="1:9" ht="24" x14ac:dyDescent="0.55000000000000004">
      <c r="A161" s="70" t="s">
        <v>251</v>
      </c>
      <c r="B161" s="70" t="s">
        <v>11</v>
      </c>
      <c r="C161" s="70" t="s">
        <v>224</v>
      </c>
      <c r="D161" s="70" t="s">
        <v>252</v>
      </c>
      <c r="E161" s="76">
        <v>469000</v>
      </c>
      <c r="F161" s="76">
        <v>-64780.92</v>
      </c>
      <c r="G161" s="76">
        <v>404219.08</v>
      </c>
      <c r="H161" s="76"/>
    </row>
    <row r="162" spans="1:9" ht="24" x14ac:dyDescent="0.55000000000000004">
      <c r="A162" s="70" t="s">
        <v>253</v>
      </c>
      <c r="B162" s="70" t="s">
        <v>11</v>
      </c>
      <c r="C162" s="70" t="s">
        <v>224</v>
      </c>
      <c r="D162" s="70" t="s">
        <v>254</v>
      </c>
      <c r="E162" s="76">
        <v>472000</v>
      </c>
      <c r="F162" s="76">
        <v>-65195.28</v>
      </c>
      <c r="G162" s="76">
        <v>406804.72</v>
      </c>
      <c r="H162" s="76"/>
    </row>
    <row r="163" spans="1:9" ht="24" x14ac:dyDescent="0.55000000000000004">
      <c r="A163" s="70" t="s">
        <v>255</v>
      </c>
      <c r="B163" s="70" t="s">
        <v>11</v>
      </c>
      <c r="C163" s="70" t="s">
        <v>232</v>
      </c>
      <c r="D163" s="70" t="s">
        <v>256</v>
      </c>
      <c r="E163" s="76">
        <v>467500</v>
      </c>
      <c r="F163" s="76">
        <v>-66106.97</v>
      </c>
      <c r="G163" s="76">
        <v>401393.03</v>
      </c>
      <c r="H163" s="76"/>
    </row>
    <row r="164" spans="1:9" ht="24" x14ac:dyDescent="0.55000000000000004">
      <c r="A164" s="70" t="s">
        <v>257</v>
      </c>
      <c r="B164" s="70" t="s">
        <v>11</v>
      </c>
      <c r="C164" s="70" t="s">
        <v>232</v>
      </c>
      <c r="D164" s="70" t="s">
        <v>258</v>
      </c>
      <c r="E164" s="76">
        <v>325000</v>
      </c>
      <c r="F164" s="76">
        <v>-45956.71</v>
      </c>
      <c r="G164" s="76">
        <v>279043.28999999998</v>
      </c>
      <c r="H164" s="76"/>
    </row>
    <row r="165" spans="1:9" ht="24" x14ac:dyDescent="0.55000000000000004">
      <c r="A165" s="70" t="s">
        <v>259</v>
      </c>
      <c r="B165" s="70" t="s">
        <v>11</v>
      </c>
      <c r="C165" s="70" t="s">
        <v>227</v>
      </c>
      <c r="D165" s="70" t="s">
        <v>260</v>
      </c>
      <c r="E165" s="76">
        <v>495500</v>
      </c>
      <c r="F165" s="76">
        <v>-69389.2</v>
      </c>
      <c r="G165" s="76">
        <v>426110.8</v>
      </c>
      <c r="H165" s="76"/>
    </row>
    <row r="166" spans="1:9" ht="24" x14ac:dyDescent="0.55000000000000004">
      <c r="A166" s="70" t="s">
        <v>261</v>
      </c>
      <c r="B166" s="70" t="s">
        <v>11</v>
      </c>
      <c r="C166" s="70" t="s">
        <v>262</v>
      </c>
      <c r="D166" s="70" t="s">
        <v>263</v>
      </c>
      <c r="E166" s="76">
        <v>997000</v>
      </c>
      <c r="F166" s="76">
        <v>-136757.53</v>
      </c>
      <c r="G166" s="76">
        <v>860242.47</v>
      </c>
      <c r="H166" s="76"/>
    </row>
    <row r="167" spans="1:9" ht="24" x14ac:dyDescent="0.55000000000000004">
      <c r="A167" s="69" t="s">
        <v>264</v>
      </c>
      <c r="B167" s="69" t="s">
        <v>11</v>
      </c>
      <c r="C167" s="69" t="s">
        <v>265</v>
      </c>
      <c r="D167" s="69" t="s">
        <v>266</v>
      </c>
      <c r="E167" s="69">
        <v>878000</v>
      </c>
      <c r="F167" s="69">
        <v>-116715.02</v>
      </c>
      <c r="G167" s="69">
        <v>761284.98</v>
      </c>
      <c r="H167" s="69"/>
      <c r="I167" s="73" t="s">
        <v>1547</v>
      </c>
    </row>
    <row r="168" spans="1:9" ht="24" x14ac:dyDescent="0.55000000000000004">
      <c r="A168" s="70" t="s">
        <v>267</v>
      </c>
      <c r="B168" s="70" t="s">
        <v>11</v>
      </c>
      <c r="C168" s="70" t="s">
        <v>265</v>
      </c>
      <c r="D168" s="70" t="s">
        <v>268</v>
      </c>
      <c r="E168" s="76">
        <v>771515</v>
      </c>
      <c r="F168" s="76">
        <v>-102559.67</v>
      </c>
      <c r="G168" s="76">
        <v>668955.32999999996</v>
      </c>
      <c r="H168" s="76"/>
    </row>
    <row r="169" spans="1:9" ht="24" x14ac:dyDescent="0.55000000000000004">
      <c r="A169" s="70" t="s">
        <v>269</v>
      </c>
      <c r="B169" s="70" t="s">
        <v>11</v>
      </c>
      <c r="C169" s="70" t="s">
        <v>265</v>
      </c>
      <c r="D169" s="70" t="s">
        <v>270</v>
      </c>
      <c r="E169" s="76">
        <v>802565</v>
      </c>
      <c r="F169" s="76">
        <v>-106687.23</v>
      </c>
      <c r="G169" s="76">
        <v>695877.77</v>
      </c>
      <c r="H169" s="76"/>
    </row>
    <row r="170" spans="1:9" ht="24" x14ac:dyDescent="0.55000000000000004">
      <c r="A170" s="70" t="s">
        <v>271</v>
      </c>
      <c r="B170" s="70" t="s">
        <v>11</v>
      </c>
      <c r="C170" s="70" t="s">
        <v>272</v>
      </c>
      <c r="D170" s="70" t="s">
        <v>273</v>
      </c>
      <c r="E170" s="76">
        <v>776690</v>
      </c>
      <c r="F170" s="76">
        <v>-98683.75</v>
      </c>
      <c r="G170" s="76">
        <v>678006.25</v>
      </c>
      <c r="H170" s="76"/>
    </row>
    <row r="171" spans="1:9" ht="24" x14ac:dyDescent="0.55000000000000004">
      <c r="A171" s="70" t="s">
        <v>274</v>
      </c>
      <c r="B171" s="70" t="s">
        <v>11</v>
      </c>
      <c r="C171" s="70" t="s">
        <v>275</v>
      </c>
      <c r="D171" s="70" t="s">
        <v>276</v>
      </c>
      <c r="E171" s="76">
        <v>792215</v>
      </c>
      <c r="F171" s="76">
        <v>-100764.55</v>
      </c>
      <c r="G171" s="76">
        <v>691450.45</v>
      </c>
      <c r="H171" s="76"/>
    </row>
    <row r="172" spans="1:9" ht="24" x14ac:dyDescent="0.55000000000000004">
      <c r="A172" s="70" t="s">
        <v>277</v>
      </c>
      <c r="B172" s="70" t="s">
        <v>11</v>
      </c>
      <c r="C172" s="70" t="s">
        <v>275</v>
      </c>
      <c r="D172" s="70" t="s">
        <v>278</v>
      </c>
      <c r="E172" s="76">
        <v>710450</v>
      </c>
      <c r="F172" s="76">
        <v>-90364.59</v>
      </c>
      <c r="G172" s="76">
        <v>620085.41</v>
      </c>
      <c r="H172" s="76"/>
    </row>
    <row r="173" spans="1:9" ht="24" x14ac:dyDescent="0.55000000000000004">
      <c r="A173" s="70" t="s">
        <v>279</v>
      </c>
      <c r="B173" s="70" t="s">
        <v>11</v>
      </c>
      <c r="C173" s="70" t="s">
        <v>280</v>
      </c>
      <c r="D173" s="70" t="s">
        <v>281</v>
      </c>
      <c r="E173" s="76">
        <v>774620</v>
      </c>
      <c r="F173" s="76">
        <v>-97679.76</v>
      </c>
      <c r="G173" s="76">
        <v>676940.24</v>
      </c>
      <c r="H173" s="76"/>
    </row>
    <row r="174" spans="1:9" ht="24" x14ac:dyDescent="0.55000000000000004">
      <c r="A174" s="70" t="s">
        <v>282</v>
      </c>
      <c r="B174" s="70" t="s">
        <v>11</v>
      </c>
      <c r="C174" s="70" t="s">
        <v>283</v>
      </c>
      <c r="D174" s="70" t="s">
        <v>284</v>
      </c>
      <c r="E174" s="76">
        <v>805670</v>
      </c>
      <c r="F174" s="76">
        <v>-101485.08</v>
      </c>
      <c r="G174" s="76">
        <v>704184.92</v>
      </c>
      <c r="H174" s="76"/>
    </row>
    <row r="175" spans="1:9" ht="24" x14ac:dyDescent="0.55000000000000004">
      <c r="A175" s="70" t="s">
        <v>285</v>
      </c>
      <c r="B175" s="70" t="s">
        <v>11</v>
      </c>
      <c r="C175" s="70" t="s">
        <v>280</v>
      </c>
      <c r="D175" s="70" t="s">
        <v>286</v>
      </c>
      <c r="E175" s="76">
        <v>824300</v>
      </c>
      <c r="F175" s="76">
        <v>-103944.43</v>
      </c>
      <c r="G175" s="76">
        <v>720355.57</v>
      </c>
      <c r="H175" s="76"/>
    </row>
    <row r="176" spans="1:9" ht="24" x14ac:dyDescent="0.55000000000000004">
      <c r="A176" s="70" t="s">
        <v>287</v>
      </c>
      <c r="B176" s="70" t="s">
        <v>11</v>
      </c>
      <c r="C176" s="70" t="s">
        <v>288</v>
      </c>
      <c r="D176" s="70" t="s">
        <v>289</v>
      </c>
      <c r="E176" s="76">
        <v>811880</v>
      </c>
      <c r="F176" s="76">
        <v>-102156.38</v>
      </c>
      <c r="G176" s="76">
        <v>709723.62</v>
      </c>
      <c r="H176" s="76"/>
    </row>
    <row r="177" spans="1:8" ht="24" x14ac:dyDescent="0.55000000000000004">
      <c r="A177" s="70" t="s">
        <v>290</v>
      </c>
      <c r="B177" s="70" t="s">
        <v>11</v>
      </c>
      <c r="C177" s="70" t="s">
        <v>288</v>
      </c>
      <c r="D177" s="70" t="s">
        <v>291</v>
      </c>
      <c r="E177" s="76">
        <v>816020</v>
      </c>
      <c r="F177" s="76">
        <v>-102677.29</v>
      </c>
      <c r="G177" s="76">
        <v>713342.71</v>
      </c>
      <c r="H177" s="76"/>
    </row>
    <row r="178" spans="1:8" ht="24" x14ac:dyDescent="0.55000000000000004">
      <c r="A178" s="70" t="s">
        <v>292</v>
      </c>
      <c r="B178" s="70" t="s">
        <v>11</v>
      </c>
      <c r="C178" s="70" t="s">
        <v>288</v>
      </c>
      <c r="D178" s="70" t="s">
        <v>293</v>
      </c>
      <c r="E178" s="76">
        <v>805670</v>
      </c>
      <c r="F178" s="76">
        <v>-101374.99</v>
      </c>
      <c r="G178" s="76">
        <v>704295.01</v>
      </c>
      <c r="H178" s="76"/>
    </row>
    <row r="179" spans="1:8" ht="24" x14ac:dyDescent="0.55000000000000004">
      <c r="A179" s="70" t="s">
        <v>294</v>
      </c>
      <c r="B179" s="70" t="s">
        <v>11</v>
      </c>
      <c r="C179" s="70" t="s">
        <v>283</v>
      </c>
      <c r="D179" s="70" t="s">
        <v>295</v>
      </c>
      <c r="E179" s="76">
        <v>787040</v>
      </c>
      <c r="F179" s="76">
        <v>-99138.37</v>
      </c>
      <c r="G179" s="76">
        <v>687901.63</v>
      </c>
      <c r="H179" s="76"/>
    </row>
    <row r="180" spans="1:8" ht="24" x14ac:dyDescent="0.55000000000000004">
      <c r="A180" s="70" t="s">
        <v>296</v>
      </c>
      <c r="B180" s="70" t="s">
        <v>11</v>
      </c>
      <c r="C180" s="70" t="s">
        <v>283</v>
      </c>
      <c r="D180" s="70" t="s">
        <v>297</v>
      </c>
      <c r="E180" s="76">
        <v>784970</v>
      </c>
      <c r="F180" s="76">
        <v>-98877.64</v>
      </c>
      <c r="G180" s="76">
        <v>686092.36</v>
      </c>
      <c r="H180" s="76"/>
    </row>
    <row r="181" spans="1:8" ht="24" x14ac:dyDescent="0.55000000000000004">
      <c r="A181" s="70" t="s">
        <v>298</v>
      </c>
      <c r="B181" s="70" t="s">
        <v>11</v>
      </c>
      <c r="C181" s="70" t="s">
        <v>283</v>
      </c>
      <c r="D181" s="70" t="s">
        <v>299</v>
      </c>
      <c r="E181" s="76">
        <v>824300</v>
      </c>
      <c r="F181" s="76">
        <v>-103831.79</v>
      </c>
      <c r="G181" s="76">
        <v>720468.21</v>
      </c>
      <c r="H181" s="76"/>
    </row>
    <row r="182" spans="1:8" ht="24" x14ac:dyDescent="0.55000000000000004">
      <c r="A182" s="70" t="s">
        <v>300</v>
      </c>
      <c r="B182" s="70" t="s">
        <v>11</v>
      </c>
      <c r="C182" s="70" t="s">
        <v>301</v>
      </c>
      <c r="D182" s="70" t="s">
        <v>302</v>
      </c>
      <c r="E182" s="76">
        <v>3371000</v>
      </c>
      <c r="F182" s="76">
        <v>-427847.81</v>
      </c>
      <c r="G182" s="76">
        <v>2943152.19</v>
      </c>
      <c r="H182" s="76"/>
    </row>
    <row r="183" spans="1:8" ht="24" x14ac:dyDescent="0.55000000000000004">
      <c r="A183" s="70" t="s">
        <v>303</v>
      </c>
      <c r="B183" s="70" t="s">
        <v>11</v>
      </c>
      <c r="C183" s="70" t="s">
        <v>288</v>
      </c>
      <c r="D183" s="70" t="s">
        <v>304</v>
      </c>
      <c r="E183" s="76">
        <v>714590</v>
      </c>
      <c r="F183" s="76">
        <v>-89914.66</v>
      </c>
      <c r="G183" s="76">
        <v>624675.34</v>
      </c>
      <c r="H183" s="76"/>
    </row>
    <row r="184" spans="1:8" ht="24" x14ac:dyDescent="0.55000000000000004">
      <c r="A184" s="70" t="s">
        <v>305</v>
      </c>
      <c r="B184" s="70" t="s">
        <v>11</v>
      </c>
      <c r="C184" s="70" t="s">
        <v>306</v>
      </c>
      <c r="D184" s="70" t="s">
        <v>307</v>
      </c>
      <c r="E184" s="76">
        <v>803600</v>
      </c>
      <c r="F184" s="76">
        <v>-97600.5</v>
      </c>
      <c r="G184" s="76">
        <v>705999.5</v>
      </c>
      <c r="H184" s="76"/>
    </row>
    <row r="185" spans="1:8" ht="24" x14ac:dyDescent="0.55000000000000004">
      <c r="A185" s="70" t="s">
        <v>308</v>
      </c>
      <c r="B185" s="70" t="s">
        <v>11</v>
      </c>
      <c r="C185" s="70" t="s">
        <v>309</v>
      </c>
      <c r="D185" s="70" t="s">
        <v>310</v>
      </c>
      <c r="E185" s="76">
        <v>791180</v>
      </c>
      <c r="F185" s="76">
        <v>-96740.75</v>
      </c>
      <c r="G185" s="76">
        <v>694439.25</v>
      </c>
      <c r="H185" s="76"/>
    </row>
    <row r="186" spans="1:8" ht="24" x14ac:dyDescent="0.55000000000000004">
      <c r="A186" s="70" t="s">
        <v>311</v>
      </c>
      <c r="B186" s="70" t="s">
        <v>11</v>
      </c>
      <c r="C186" s="70" t="s">
        <v>312</v>
      </c>
      <c r="D186" s="70" t="s">
        <v>313</v>
      </c>
      <c r="E186" s="76">
        <v>16336150</v>
      </c>
      <c r="F186" s="76">
        <v>-1917121.76</v>
      </c>
      <c r="G186" s="76">
        <v>14419028.24</v>
      </c>
      <c r="H186" s="76"/>
    </row>
    <row r="187" spans="1:8" ht="24" x14ac:dyDescent="0.55000000000000004">
      <c r="A187" s="70" t="s">
        <v>314</v>
      </c>
      <c r="B187" s="70" t="s">
        <v>11</v>
      </c>
      <c r="C187" s="70" t="s">
        <v>315</v>
      </c>
      <c r="D187" s="70" t="s">
        <v>316</v>
      </c>
      <c r="E187" s="76">
        <v>741500</v>
      </c>
      <c r="F187" s="76">
        <v>-87525.05</v>
      </c>
      <c r="G187" s="76">
        <v>653974.94999999995</v>
      </c>
      <c r="H187" s="76"/>
    </row>
    <row r="188" spans="1:8" ht="24" x14ac:dyDescent="0.55000000000000004">
      <c r="A188" s="70" t="s">
        <v>317</v>
      </c>
      <c r="B188" s="70" t="s">
        <v>11</v>
      </c>
      <c r="C188" s="70" t="s">
        <v>315</v>
      </c>
      <c r="D188" s="70" t="s">
        <v>318</v>
      </c>
      <c r="E188" s="76">
        <v>737360</v>
      </c>
      <c r="F188" s="76">
        <v>-87036.37</v>
      </c>
      <c r="G188" s="76">
        <v>650323.63</v>
      </c>
      <c r="H188" s="76"/>
    </row>
    <row r="189" spans="1:8" ht="24" x14ac:dyDescent="0.55000000000000004">
      <c r="A189" s="70" t="s">
        <v>319</v>
      </c>
      <c r="B189" s="70" t="s">
        <v>11</v>
      </c>
      <c r="C189" s="70" t="s">
        <v>315</v>
      </c>
      <c r="D189" s="70" t="s">
        <v>320</v>
      </c>
      <c r="E189" s="76">
        <v>739430</v>
      </c>
      <c r="F189" s="76">
        <v>-87280.7</v>
      </c>
      <c r="G189" s="76">
        <v>652149.30000000005</v>
      </c>
      <c r="H189" s="76"/>
    </row>
    <row r="190" spans="1:8" ht="24" x14ac:dyDescent="0.55000000000000004">
      <c r="A190" s="70" t="s">
        <v>321</v>
      </c>
      <c r="B190" s="70" t="s">
        <v>11</v>
      </c>
      <c r="C190" s="70" t="s">
        <v>315</v>
      </c>
      <c r="D190" s="70" t="s">
        <v>322</v>
      </c>
      <c r="E190" s="76">
        <v>749780</v>
      </c>
      <c r="F190" s="76">
        <v>-88502.399999999994</v>
      </c>
      <c r="G190" s="76">
        <v>661277.6</v>
      </c>
      <c r="H190" s="76"/>
    </row>
    <row r="191" spans="1:8" ht="24" x14ac:dyDescent="0.55000000000000004">
      <c r="A191" s="70" t="s">
        <v>323</v>
      </c>
      <c r="B191" s="70" t="s">
        <v>11</v>
      </c>
      <c r="C191" s="70" t="s">
        <v>324</v>
      </c>
      <c r="D191" s="70" t="s">
        <v>325</v>
      </c>
      <c r="E191" s="76">
        <v>755990</v>
      </c>
      <c r="F191" s="76">
        <v>-86756.05</v>
      </c>
      <c r="G191" s="76">
        <v>669233.94999999995</v>
      </c>
      <c r="H191" s="76"/>
    </row>
    <row r="192" spans="1:8" ht="24" x14ac:dyDescent="0.55000000000000004">
      <c r="A192" s="70" t="s">
        <v>326</v>
      </c>
      <c r="B192" s="70" t="s">
        <v>11</v>
      </c>
      <c r="C192" s="70" t="s">
        <v>327</v>
      </c>
      <c r="D192" s="75" t="s">
        <v>328</v>
      </c>
      <c r="E192" s="76">
        <v>3999000</v>
      </c>
      <c r="F192" s="76">
        <v>-876326.33</v>
      </c>
      <c r="G192" s="76">
        <v>3122673.67</v>
      </c>
      <c r="H192" s="76"/>
    </row>
    <row r="193" spans="1:8" ht="24" x14ac:dyDescent="0.55000000000000004">
      <c r="A193" s="70" t="s">
        <v>329</v>
      </c>
      <c r="B193" s="70" t="s">
        <v>11</v>
      </c>
      <c r="C193" s="70" t="s">
        <v>330</v>
      </c>
      <c r="D193" s="75" t="s">
        <v>331</v>
      </c>
      <c r="E193" s="76">
        <v>2482500</v>
      </c>
      <c r="F193" s="76">
        <v>-502607.87</v>
      </c>
      <c r="G193" s="76">
        <v>1979892.13</v>
      </c>
      <c r="H193" s="76"/>
    </row>
    <row r="194" spans="1:8" ht="24" x14ac:dyDescent="0.55000000000000004">
      <c r="A194" s="70" t="s">
        <v>332</v>
      </c>
      <c r="B194" s="70" t="s">
        <v>11</v>
      </c>
      <c r="C194" s="70" t="s">
        <v>330</v>
      </c>
      <c r="D194" s="75" t="s">
        <v>333</v>
      </c>
      <c r="E194" s="76">
        <v>2482500</v>
      </c>
      <c r="F194" s="76">
        <v>-502607.87</v>
      </c>
      <c r="G194" s="76">
        <v>1979892.13</v>
      </c>
      <c r="H194" s="76"/>
    </row>
    <row r="195" spans="1:8" ht="24" x14ac:dyDescent="0.55000000000000004">
      <c r="A195" s="70" t="s">
        <v>334</v>
      </c>
      <c r="B195" s="70" t="s">
        <v>11</v>
      </c>
      <c r="C195" s="70" t="s">
        <v>335</v>
      </c>
      <c r="D195" s="70" t="s">
        <v>336</v>
      </c>
      <c r="E195" s="76">
        <v>469900</v>
      </c>
      <c r="F195" s="76">
        <v>-83294.600000000006</v>
      </c>
      <c r="G195" s="76">
        <v>386605.4</v>
      </c>
      <c r="H195" s="76"/>
    </row>
    <row r="196" spans="1:8" ht="24" x14ac:dyDescent="0.55000000000000004">
      <c r="A196" s="70" t="s">
        <v>337</v>
      </c>
      <c r="B196" s="70" t="s">
        <v>11</v>
      </c>
      <c r="C196" s="70" t="s">
        <v>338</v>
      </c>
      <c r="D196" s="70" t="s">
        <v>339</v>
      </c>
      <c r="E196" s="76">
        <v>469900</v>
      </c>
      <c r="F196" s="76">
        <v>-83423.34</v>
      </c>
      <c r="G196" s="76">
        <v>386476.66</v>
      </c>
      <c r="H196" s="76"/>
    </row>
    <row r="197" spans="1:8" ht="24" x14ac:dyDescent="0.55000000000000004">
      <c r="A197" s="70" t="s">
        <v>340</v>
      </c>
      <c r="B197" s="70" t="s">
        <v>11</v>
      </c>
      <c r="C197" s="70" t="s">
        <v>335</v>
      </c>
      <c r="D197" s="70" t="s">
        <v>341</v>
      </c>
      <c r="E197" s="76">
        <v>469900</v>
      </c>
      <c r="F197" s="76">
        <v>-83294.600000000006</v>
      </c>
      <c r="G197" s="76">
        <v>386605.4</v>
      </c>
      <c r="H197" s="76"/>
    </row>
    <row r="198" spans="1:8" ht="24" x14ac:dyDescent="0.55000000000000004">
      <c r="A198" s="70" t="s">
        <v>342</v>
      </c>
      <c r="B198" s="70" t="s">
        <v>11</v>
      </c>
      <c r="C198" s="70" t="s">
        <v>335</v>
      </c>
      <c r="D198" s="70" t="s">
        <v>343</v>
      </c>
      <c r="E198" s="76">
        <v>469900</v>
      </c>
      <c r="F198" s="76">
        <v>-83294.600000000006</v>
      </c>
      <c r="G198" s="76">
        <v>386605.4</v>
      </c>
      <c r="H198" s="76"/>
    </row>
    <row r="199" spans="1:8" ht="24" x14ac:dyDescent="0.55000000000000004">
      <c r="A199" s="70" t="s">
        <v>344</v>
      </c>
      <c r="B199" s="70" t="s">
        <v>11</v>
      </c>
      <c r="C199" s="70" t="s">
        <v>335</v>
      </c>
      <c r="D199" s="70" t="s">
        <v>345</v>
      </c>
      <c r="E199" s="76">
        <v>469900</v>
      </c>
      <c r="F199" s="76">
        <v>-83294.600000000006</v>
      </c>
      <c r="G199" s="76">
        <v>386605.4</v>
      </c>
      <c r="H199" s="76"/>
    </row>
    <row r="200" spans="1:8" ht="24" x14ac:dyDescent="0.55000000000000004">
      <c r="A200" s="84" t="s">
        <v>346</v>
      </c>
      <c r="B200" s="84" t="s">
        <v>11</v>
      </c>
      <c r="C200" s="84" t="s">
        <v>347</v>
      </c>
      <c r="D200" s="84" t="s">
        <v>348</v>
      </c>
      <c r="E200" s="84">
        <v>3748500</v>
      </c>
      <c r="F200" s="84">
        <v>-613110.81999999995</v>
      </c>
      <c r="G200" s="84">
        <v>3135389.18</v>
      </c>
      <c r="H200" s="84"/>
    </row>
    <row r="201" spans="1:8" ht="24" x14ac:dyDescent="0.55000000000000004">
      <c r="A201" s="84" t="s">
        <v>349</v>
      </c>
      <c r="B201" s="84" t="s">
        <v>11</v>
      </c>
      <c r="C201" s="84" t="s">
        <v>347</v>
      </c>
      <c r="D201" s="84" t="s">
        <v>350</v>
      </c>
      <c r="E201" s="84">
        <v>11028500</v>
      </c>
      <c r="F201" s="84">
        <v>-1803839.59</v>
      </c>
      <c r="G201" s="84">
        <v>9224660.4100000001</v>
      </c>
      <c r="H201" s="84"/>
    </row>
    <row r="202" spans="1:8" ht="24" x14ac:dyDescent="0.55000000000000004">
      <c r="A202" s="70" t="s">
        <v>351</v>
      </c>
      <c r="B202" s="70" t="s">
        <v>11</v>
      </c>
      <c r="C202" s="70" t="s">
        <v>352</v>
      </c>
      <c r="D202" s="70" t="s">
        <v>353</v>
      </c>
      <c r="E202" s="70">
        <v>4530000</v>
      </c>
      <c r="F202" s="70">
        <v>-289795.89</v>
      </c>
      <c r="G202" s="70">
        <v>4240204.1100000003</v>
      </c>
      <c r="H202" s="70"/>
    </row>
    <row r="203" spans="1:8" ht="24" x14ac:dyDescent="0.55000000000000004">
      <c r="A203" s="70" t="s">
        <v>354</v>
      </c>
      <c r="B203" s="70" t="s">
        <v>11</v>
      </c>
      <c r="C203" s="70" t="s">
        <v>355</v>
      </c>
      <c r="D203" s="70" t="s">
        <v>356</v>
      </c>
      <c r="E203" s="76">
        <v>4173750</v>
      </c>
      <c r="F203" s="76">
        <v>-522576.37</v>
      </c>
      <c r="G203" s="76">
        <v>3651173.63</v>
      </c>
      <c r="H203" s="76"/>
    </row>
    <row r="204" spans="1:8" ht="24" x14ac:dyDescent="0.55000000000000004">
      <c r="A204" s="70" t="s">
        <v>354</v>
      </c>
      <c r="B204" s="70" t="s">
        <v>23</v>
      </c>
      <c r="C204" s="70" t="s">
        <v>355</v>
      </c>
      <c r="D204" s="70" t="s">
        <v>356</v>
      </c>
      <c r="E204" s="70">
        <v>596250</v>
      </c>
      <c r="F204" s="70">
        <v>-596249</v>
      </c>
      <c r="G204" s="70">
        <v>1</v>
      </c>
      <c r="H204" s="70"/>
    </row>
    <row r="205" spans="1:8" ht="24" x14ac:dyDescent="0.55000000000000004">
      <c r="A205" s="70" t="s">
        <v>357</v>
      </c>
      <c r="B205" s="70" t="s">
        <v>11</v>
      </c>
      <c r="C205" s="70" t="s">
        <v>358</v>
      </c>
      <c r="D205" s="70" t="s">
        <v>313</v>
      </c>
      <c r="E205" s="75">
        <v>29970000</v>
      </c>
      <c r="F205" s="75">
        <v>-3317227.4</v>
      </c>
      <c r="G205" s="75">
        <v>26652772.600000001</v>
      </c>
      <c r="H205" s="75"/>
    </row>
    <row r="206" spans="1:8" ht="24" x14ac:dyDescent="0.55000000000000004">
      <c r="A206" s="70" t="s">
        <v>359</v>
      </c>
      <c r="B206" s="70" t="s">
        <v>11</v>
      </c>
      <c r="C206" s="70" t="s">
        <v>360</v>
      </c>
      <c r="D206" s="75" t="s">
        <v>361</v>
      </c>
      <c r="E206" s="75">
        <v>3070000</v>
      </c>
      <c r="F206" s="75">
        <v>-313728.77</v>
      </c>
      <c r="G206" s="75">
        <v>2756271.23</v>
      </c>
      <c r="H206" s="75"/>
    </row>
    <row r="207" spans="1:8" s="77" customFormat="1" ht="24" x14ac:dyDescent="0.55000000000000004">
      <c r="A207" s="76"/>
      <c r="B207" s="76"/>
      <c r="C207" s="76"/>
      <c r="D207" s="76" t="s">
        <v>1486</v>
      </c>
      <c r="E207" s="76"/>
      <c r="F207" s="76"/>
      <c r="G207" s="76"/>
      <c r="H207" s="76"/>
    </row>
    <row r="208" spans="1:8" ht="24" x14ac:dyDescent="0.55000000000000004">
      <c r="A208" s="70" t="s">
        <v>362</v>
      </c>
      <c r="B208" s="70" t="s">
        <v>11</v>
      </c>
      <c r="C208" s="70" t="s">
        <v>363</v>
      </c>
      <c r="D208" s="84" t="s">
        <v>364</v>
      </c>
      <c r="E208" s="70">
        <v>2692970</v>
      </c>
      <c r="F208" s="70">
        <v>-261181.2</v>
      </c>
      <c r="G208" s="70">
        <v>2431788.7999999998</v>
      </c>
      <c r="H208" s="70"/>
    </row>
    <row r="209" spans="1:9" ht="24" x14ac:dyDescent="0.55000000000000004">
      <c r="A209" s="70" t="s">
        <v>365</v>
      </c>
      <c r="B209" s="70" t="s">
        <v>11</v>
      </c>
      <c r="C209" s="70" t="s">
        <v>363</v>
      </c>
      <c r="D209" s="84" t="s">
        <v>366</v>
      </c>
      <c r="E209" s="70">
        <v>5770650</v>
      </c>
      <c r="F209" s="70">
        <v>-559674</v>
      </c>
      <c r="G209" s="70">
        <v>5210976</v>
      </c>
      <c r="H209" s="70"/>
    </row>
    <row r="210" spans="1:9" ht="24" x14ac:dyDescent="0.55000000000000004">
      <c r="A210" s="70" t="s">
        <v>367</v>
      </c>
      <c r="B210" s="70" t="s">
        <v>11</v>
      </c>
      <c r="C210" s="70" t="s">
        <v>368</v>
      </c>
      <c r="D210" s="84" t="s">
        <v>369</v>
      </c>
      <c r="E210" s="70">
        <v>5770650</v>
      </c>
      <c r="F210" s="70">
        <v>-572322</v>
      </c>
      <c r="G210" s="70">
        <v>5198328</v>
      </c>
      <c r="H210" s="70"/>
    </row>
    <row r="211" spans="1:9" ht="24" x14ac:dyDescent="0.55000000000000004">
      <c r="A211" s="70" t="s">
        <v>370</v>
      </c>
      <c r="B211" s="70" t="s">
        <v>11</v>
      </c>
      <c r="C211" s="70" t="s">
        <v>371</v>
      </c>
      <c r="D211" s="84" t="s">
        <v>372</v>
      </c>
      <c r="E211" s="70">
        <v>2692970</v>
      </c>
      <c r="F211" s="70">
        <v>-248638.6</v>
      </c>
      <c r="G211" s="70">
        <v>2444331.4</v>
      </c>
      <c r="H211" s="70"/>
    </row>
    <row r="212" spans="1:9" ht="24" x14ac:dyDescent="0.55000000000000004">
      <c r="A212" s="70" t="s">
        <v>373</v>
      </c>
      <c r="B212" s="70" t="s">
        <v>11</v>
      </c>
      <c r="C212" s="70" t="s">
        <v>371</v>
      </c>
      <c r="D212" s="84" t="s">
        <v>374</v>
      </c>
      <c r="E212" s="70">
        <v>2692970</v>
      </c>
      <c r="F212" s="70">
        <v>-248638.6</v>
      </c>
      <c r="G212" s="70">
        <v>2444331.4</v>
      </c>
      <c r="H212" s="70"/>
    </row>
    <row r="213" spans="1:9" ht="24" x14ac:dyDescent="0.55000000000000004">
      <c r="A213" s="70" t="s">
        <v>375</v>
      </c>
      <c r="B213" s="70" t="s">
        <v>11</v>
      </c>
      <c r="C213" s="70" t="s">
        <v>376</v>
      </c>
      <c r="D213" s="84" t="s">
        <v>377</v>
      </c>
      <c r="E213" s="70">
        <v>2692970</v>
      </c>
      <c r="F213" s="70">
        <v>-223553.4</v>
      </c>
      <c r="G213" s="70">
        <v>2469416.6</v>
      </c>
      <c r="H213" s="70"/>
    </row>
    <row r="214" spans="1:9" ht="24" x14ac:dyDescent="0.55000000000000004">
      <c r="A214" s="70" t="s">
        <v>378</v>
      </c>
      <c r="B214" s="70" t="s">
        <v>11</v>
      </c>
      <c r="C214" s="70" t="s">
        <v>379</v>
      </c>
      <c r="D214" s="84" t="s">
        <v>380</v>
      </c>
      <c r="E214" s="70">
        <v>8583300</v>
      </c>
      <c r="F214" s="70">
        <v>-752508.49</v>
      </c>
      <c r="G214" s="70">
        <v>7830791.5099999998</v>
      </c>
      <c r="H214" s="70"/>
    </row>
    <row r="215" spans="1:9" ht="24" x14ac:dyDescent="0.55000000000000004">
      <c r="A215" s="75" t="s">
        <v>381</v>
      </c>
      <c r="B215" s="75" t="s">
        <v>11</v>
      </c>
      <c r="C215" s="75" t="s">
        <v>382</v>
      </c>
      <c r="D215" s="75" t="s">
        <v>383</v>
      </c>
      <c r="E215" s="70">
        <v>3401800</v>
      </c>
      <c r="F215" s="70">
        <v>-301036</v>
      </c>
      <c r="G215" s="70">
        <v>3100764</v>
      </c>
      <c r="H215" s="70"/>
      <c r="I215" s="87" t="s">
        <v>1545</v>
      </c>
    </row>
    <row r="216" spans="1:9" ht="24" x14ac:dyDescent="0.55000000000000004">
      <c r="A216" s="75" t="s">
        <v>384</v>
      </c>
      <c r="B216" s="75" t="s">
        <v>11</v>
      </c>
      <c r="C216" s="75" t="s">
        <v>382</v>
      </c>
      <c r="D216" s="75" t="s">
        <v>385</v>
      </c>
      <c r="E216" s="70">
        <v>2710800</v>
      </c>
      <c r="F216" s="70">
        <v>-239887.23</v>
      </c>
      <c r="G216" s="70">
        <v>2470912.77</v>
      </c>
      <c r="H216" s="70"/>
      <c r="I216" s="87" t="s">
        <v>1545</v>
      </c>
    </row>
    <row r="217" spans="1:9" ht="24" x14ac:dyDescent="0.55000000000000004">
      <c r="A217" s="75" t="s">
        <v>386</v>
      </c>
      <c r="B217" s="75" t="s">
        <v>11</v>
      </c>
      <c r="C217" s="75" t="s">
        <v>382</v>
      </c>
      <c r="D217" s="75" t="s">
        <v>387</v>
      </c>
      <c r="E217" s="70">
        <v>3401800</v>
      </c>
      <c r="F217" s="70">
        <v>-301036</v>
      </c>
      <c r="G217" s="70">
        <v>3100764</v>
      </c>
      <c r="H217" s="70"/>
      <c r="I217" s="87" t="s">
        <v>1545</v>
      </c>
    </row>
    <row r="218" spans="1:9" ht="24" x14ac:dyDescent="0.55000000000000004">
      <c r="A218" s="75" t="s">
        <v>388</v>
      </c>
      <c r="B218" s="75" t="s">
        <v>11</v>
      </c>
      <c r="C218" s="75" t="s">
        <v>382</v>
      </c>
      <c r="D218" s="75" t="s">
        <v>389</v>
      </c>
      <c r="E218" s="70">
        <v>3401800</v>
      </c>
      <c r="F218" s="70">
        <v>-301036</v>
      </c>
      <c r="G218" s="70">
        <v>3100764</v>
      </c>
      <c r="H218" s="70"/>
      <c r="I218" s="87" t="s">
        <v>1545</v>
      </c>
    </row>
    <row r="219" spans="1:9" ht="24" x14ac:dyDescent="0.55000000000000004">
      <c r="A219" s="75" t="s">
        <v>390</v>
      </c>
      <c r="B219" s="75" t="s">
        <v>11</v>
      </c>
      <c r="C219" s="75" t="s">
        <v>382</v>
      </c>
      <c r="D219" s="75" t="s">
        <v>391</v>
      </c>
      <c r="E219" s="70">
        <v>8767900</v>
      </c>
      <c r="F219" s="70">
        <v>-775899.1</v>
      </c>
      <c r="G219" s="70">
        <v>7992000.9000000004</v>
      </c>
      <c r="H219" s="70"/>
      <c r="I219" s="87" t="s">
        <v>1545</v>
      </c>
    </row>
    <row r="220" spans="1:9" ht="24" x14ac:dyDescent="0.55000000000000004">
      <c r="A220" s="75" t="s">
        <v>392</v>
      </c>
      <c r="B220" s="75" t="s">
        <v>11</v>
      </c>
      <c r="C220" s="75" t="s">
        <v>382</v>
      </c>
      <c r="D220" s="75" t="s">
        <v>393</v>
      </c>
      <c r="E220" s="70">
        <v>2717200</v>
      </c>
      <c r="F220" s="70">
        <v>-240453.59</v>
      </c>
      <c r="G220" s="70">
        <v>2476746.41</v>
      </c>
      <c r="H220" s="70"/>
      <c r="I220" s="87" t="s">
        <v>1545</v>
      </c>
    </row>
    <row r="221" spans="1:9" ht="24" x14ac:dyDescent="0.55000000000000004">
      <c r="A221" s="75" t="s">
        <v>394</v>
      </c>
      <c r="B221" s="75" t="s">
        <v>11</v>
      </c>
      <c r="C221" s="75" t="s">
        <v>382</v>
      </c>
      <c r="D221" s="75" t="s">
        <v>395</v>
      </c>
      <c r="E221" s="70">
        <v>3401800</v>
      </c>
      <c r="F221" s="70">
        <v>-301036</v>
      </c>
      <c r="G221" s="70">
        <v>3100764</v>
      </c>
      <c r="H221" s="70"/>
      <c r="I221" s="87" t="s">
        <v>1545</v>
      </c>
    </row>
    <row r="222" spans="1:9" ht="24" x14ac:dyDescent="0.55000000000000004">
      <c r="A222" s="75" t="s">
        <v>396</v>
      </c>
      <c r="B222" s="75" t="s">
        <v>11</v>
      </c>
      <c r="C222" s="75" t="s">
        <v>382</v>
      </c>
      <c r="D222" s="75" t="s">
        <v>397</v>
      </c>
      <c r="E222" s="70">
        <v>3401800</v>
      </c>
      <c r="F222" s="70">
        <v>-301036</v>
      </c>
      <c r="G222" s="70">
        <v>3100764</v>
      </c>
      <c r="H222" s="70"/>
      <c r="I222" s="87" t="s">
        <v>1545</v>
      </c>
    </row>
    <row r="223" spans="1:9" ht="24" x14ac:dyDescent="0.55000000000000004">
      <c r="A223" s="75" t="s">
        <v>398</v>
      </c>
      <c r="B223" s="75" t="s">
        <v>11</v>
      </c>
      <c r="C223" s="75" t="s">
        <v>382</v>
      </c>
      <c r="D223" s="75" t="s">
        <v>399</v>
      </c>
      <c r="E223" s="70">
        <v>3401800</v>
      </c>
      <c r="F223" s="70">
        <v>-301036</v>
      </c>
      <c r="G223" s="70">
        <v>3100764</v>
      </c>
      <c r="H223" s="70"/>
      <c r="I223" s="87" t="s">
        <v>1545</v>
      </c>
    </row>
    <row r="224" spans="1:9" ht="24" x14ac:dyDescent="0.55000000000000004">
      <c r="A224" s="70" t="s">
        <v>400</v>
      </c>
      <c r="B224" s="70" t="s">
        <v>11</v>
      </c>
      <c r="C224" s="70" t="s">
        <v>401</v>
      </c>
      <c r="D224" s="84" t="s">
        <v>402</v>
      </c>
      <c r="E224" s="70">
        <v>3077680</v>
      </c>
      <c r="F224" s="70">
        <v>-279942.40000000002</v>
      </c>
      <c r="G224" s="70">
        <v>2797737.6</v>
      </c>
      <c r="H224" s="70"/>
    </row>
    <row r="225" spans="1:9" ht="24" x14ac:dyDescent="0.55000000000000004">
      <c r="A225" s="70" t="s">
        <v>403</v>
      </c>
      <c r="B225" s="70" t="s">
        <v>11</v>
      </c>
      <c r="C225" s="70" t="s">
        <v>404</v>
      </c>
      <c r="D225" s="70" t="s">
        <v>1484</v>
      </c>
      <c r="E225" s="70">
        <v>647000</v>
      </c>
      <c r="F225" s="70">
        <v>-61376.37</v>
      </c>
      <c r="G225" s="70">
        <v>585623.63</v>
      </c>
      <c r="H225" s="70"/>
    </row>
    <row r="226" spans="1:9" ht="24" x14ac:dyDescent="0.55000000000000004">
      <c r="A226" s="70" t="s">
        <v>405</v>
      </c>
      <c r="B226" s="70" t="s">
        <v>11</v>
      </c>
      <c r="C226" s="70" t="s">
        <v>404</v>
      </c>
      <c r="D226" s="70" t="s">
        <v>1485</v>
      </c>
      <c r="E226" s="70">
        <v>970500</v>
      </c>
      <c r="F226" s="70">
        <v>-92064.55</v>
      </c>
      <c r="G226" s="70">
        <v>878435.45</v>
      </c>
      <c r="H226" s="70"/>
    </row>
    <row r="227" spans="1:9" ht="24" x14ac:dyDescent="0.55000000000000004">
      <c r="A227" s="69" t="s">
        <v>406</v>
      </c>
      <c r="B227" s="69" t="s">
        <v>11</v>
      </c>
      <c r="C227" s="69" t="s">
        <v>407</v>
      </c>
      <c r="D227" s="69" t="s">
        <v>408</v>
      </c>
      <c r="E227" s="69">
        <v>39987400</v>
      </c>
      <c r="F227" s="69">
        <v>-1407775.59</v>
      </c>
      <c r="G227" s="69">
        <v>38579624.409999996</v>
      </c>
      <c r="H227" s="69"/>
    </row>
    <row r="228" spans="1:9" ht="24" x14ac:dyDescent="0.55000000000000004">
      <c r="A228" s="69" t="s">
        <v>409</v>
      </c>
      <c r="B228" s="69" t="s">
        <v>11</v>
      </c>
      <c r="C228" s="69" t="s">
        <v>410</v>
      </c>
      <c r="D228" s="69" t="s">
        <v>411</v>
      </c>
      <c r="E228" s="69">
        <v>5000000</v>
      </c>
      <c r="F228" s="69">
        <v>-327397.26</v>
      </c>
      <c r="G228" s="69">
        <v>4672602.74</v>
      </c>
      <c r="H228" s="69"/>
    </row>
    <row r="229" spans="1:9" ht="24" x14ac:dyDescent="0.55000000000000004">
      <c r="A229" s="69" t="s">
        <v>412</v>
      </c>
      <c r="B229" s="69" t="s">
        <v>11</v>
      </c>
      <c r="C229" s="69" t="s">
        <v>410</v>
      </c>
      <c r="D229" s="69" t="s">
        <v>413</v>
      </c>
      <c r="E229" s="69">
        <v>5000000</v>
      </c>
      <c r="F229" s="69">
        <v>-327397.26</v>
      </c>
      <c r="G229" s="69">
        <v>4672602.74</v>
      </c>
      <c r="H229" s="69"/>
    </row>
    <row r="230" spans="1:9" ht="24" x14ac:dyDescent="0.55000000000000004">
      <c r="A230" s="69" t="s">
        <v>414</v>
      </c>
      <c r="B230" s="69" t="s">
        <v>11</v>
      </c>
      <c r="C230" s="69" t="s">
        <v>410</v>
      </c>
      <c r="D230" s="69" t="s">
        <v>415</v>
      </c>
      <c r="E230" s="69">
        <v>5000000</v>
      </c>
      <c r="F230" s="69">
        <v>-327397.26</v>
      </c>
      <c r="G230" s="69">
        <v>4672602.74</v>
      </c>
      <c r="H230" s="69"/>
    </row>
    <row r="231" spans="1:9" ht="24" x14ac:dyDescent="0.55000000000000004">
      <c r="A231" s="69" t="s">
        <v>416</v>
      </c>
      <c r="B231" s="69" t="s">
        <v>11</v>
      </c>
      <c r="C231" s="69" t="s">
        <v>410</v>
      </c>
      <c r="D231" s="69" t="s">
        <v>417</v>
      </c>
      <c r="E231" s="69">
        <v>5000000</v>
      </c>
      <c r="F231" s="69">
        <v>-327397.26</v>
      </c>
      <c r="G231" s="69">
        <v>4672602.74</v>
      </c>
      <c r="H231" s="69"/>
    </row>
    <row r="232" spans="1:9" ht="24" x14ac:dyDescent="0.55000000000000004">
      <c r="A232" s="69" t="s">
        <v>418</v>
      </c>
      <c r="B232" s="69" t="s">
        <v>11</v>
      </c>
      <c r="C232" s="69" t="s">
        <v>410</v>
      </c>
      <c r="D232" s="69" t="s">
        <v>419</v>
      </c>
      <c r="E232" s="69">
        <v>5000000</v>
      </c>
      <c r="F232" s="69">
        <v>-327397.26</v>
      </c>
      <c r="G232" s="69">
        <v>4672602.74</v>
      </c>
      <c r="H232" s="69"/>
    </row>
    <row r="233" spans="1:9" ht="24" x14ac:dyDescent="0.55000000000000004">
      <c r="A233" s="69" t="s">
        <v>420</v>
      </c>
      <c r="B233" s="69" t="s">
        <v>11</v>
      </c>
      <c r="C233" s="69" t="s">
        <v>410</v>
      </c>
      <c r="D233" s="69" t="s">
        <v>421</v>
      </c>
      <c r="E233" s="69">
        <v>4982356.88</v>
      </c>
      <c r="F233" s="69">
        <v>-326242</v>
      </c>
      <c r="G233" s="69">
        <v>4656114.88</v>
      </c>
      <c r="H233" s="69"/>
      <c r="I233" s="90"/>
    </row>
    <row r="234" spans="1:9" ht="24" x14ac:dyDescent="0.55000000000000004">
      <c r="A234" s="69" t="s">
        <v>422</v>
      </c>
      <c r="B234" s="69" t="s">
        <v>11</v>
      </c>
      <c r="C234" s="69" t="s">
        <v>423</v>
      </c>
      <c r="D234" s="89" t="s">
        <v>424</v>
      </c>
      <c r="E234" s="89">
        <v>38608840.789999999</v>
      </c>
      <c r="F234" s="89">
        <v>-1321947.6299999999</v>
      </c>
      <c r="G234" s="89">
        <v>37286893.159999996</v>
      </c>
      <c r="H234" s="69"/>
      <c r="I234" s="90" t="s">
        <v>1548</v>
      </c>
    </row>
    <row r="235" spans="1:9" ht="24" x14ac:dyDescent="0.55000000000000004">
      <c r="A235" s="69" t="s">
        <v>425</v>
      </c>
      <c r="B235" s="69" t="s">
        <v>11</v>
      </c>
      <c r="C235" s="69" t="s">
        <v>426</v>
      </c>
      <c r="D235" s="69" t="s">
        <v>427</v>
      </c>
      <c r="E235" s="69">
        <v>6232847.2199999997</v>
      </c>
      <c r="F235" s="69">
        <v>-269481.76</v>
      </c>
      <c r="G235" s="69">
        <v>5963365.46</v>
      </c>
      <c r="H235" s="69"/>
      <c r="I235" s="90"/>
    </row>
    <row r="236" spans="1:9" ht="24" x14ac:dyDescent="0.55000000000000004">
      <c r="A236" s="69" t="s">
        <v>428</v>
      </c>
      <c r="B236" s="69" t="s">
        <v>11</v>
      </c>
      <c r="C236" s="69" t="s">
        <v>429</v>
      </c>
      <c r="D236" s="89" t="s">
        <v>430</v>
      </c>
      <c r="E236" s="89">
        <v>45436000</v>
      </c>
      <c r="F236" s="89">
        <v>-39834.300000000003</v>
      </c>
      <c r="G236" s="89">
        <v>45396165.700000003</v>
      </c>
      <c r="H236" s="69"/>
      <c r="I236" s="90" t="s">
        <v>1548</v>
      </c>
    </row>
    <row r="237" spans="1:9" ht="24" x14ac:dyDescent="0.55000000000000004">
      <c r="A237" s="70" t="s">
        <v>57</v>
      </c>
      <c r="B237" s="70" t="s">
        <v>58</v>
      </c>
      <c r="C237" s="70" t="s">
        <v>58</v>
      </c>
      <c r="D237" s="70" t="s">
        <v>58</v>
      </c>
      <c r="E237" s="70">
        <v>572175466.57000005</v>
      </c>
      <c r="F237" s="70">
        <v>-159479845.69999999</v>
      </c>
      <c r="G237" s="70">
        <v>412695620.87</v>
      </c>
      <c r="H237" s="70"/>
    </row>
    <row r="238" spans="1:9" ht="24" x14ac:dyDescent="0.55000000000000004">
      <c r="A238" s="75" t="s">
        <v>431</v>
      </c>
      <c r="B238" s="75" t="s">
        <v>58</v>
      </c>
      <c r="C238" s="75" t="s">
        <v>58</v>
      </c>
      <c r="D238" s="75" t="s">
        <v>58</v>
      </c>
      <c r="E238" s="75">
        <v>572175466.57000005</v>
      </c>
      <c r="F238" s="75">
        <v>-159479845.69999999</v>
      </c>
      <c r="G238" s="75">
        <v>412695620.87</v>
      </c>
      <c r="H238" s="75"/>
    </row>
    <row r="239" spans="1:9" ht="24" x14ac:dyDescent="0.55000000000000004">
      <c r="A239" s="70" t="s">
        <v>432</v>
      </c>
      <c r="B239" s="70" t="s">
        <v>11</v>
      </c>
      <c r="C239" s="70" t="s">
        <v>433</v>
      </c>
      <c r="D239" s="70" t="s">
        <v>434</v>
      </c>
      <c r="E239" s="70">
        <v>320000</v>
      </c>
      <c r="F239" s="70">
        <v>-78136.990000000005</v>
      </c>
      <c r="G239" s="70">
        <v>241863.01</v>
      </c>
      <c r="H239" s="70"/>
    </row>
    <row r="240" spans="1:9" ht="24" x14ac:dyDescent="0.55000000000000004">
      <c r="A240" s="70" t="s">
        <v>435</v>
      </c>
      <c r="B240" s="70" t="s">
        <v>11</v>
      </c>
      <c r="C240" s="70" t="s">
        <v>436</v>
      </c>
      <c r="D240" s="70" t="s">
        <v>437</v>
      </c>
      <c r="E240" s="70">
        <v>479000</v>
      </c>
      <c r="F240" s="70">
        <v>-302476.09999999998</v>
      </c>
      <c r="G240" s="70">
        <v>176523.9</v>
      </c>
      <c r="H240" s="70"/>
    </row>
    <row r="241" spans="1:8" ht="24" x14ac:dyDescent="0.55000000000000004">
      <c r="A241" s="70" t="s">
        <v>438</v>
      </c>
      <c r="B241" s="70" t="s">
        <v>11</v>
      </c>
      <c r="C241" s="70" t="s">
        <v>439</v>
      </c>
      <c r="D241" s="70" t="s">
        <v>440</v>
      </c>
      <c r="E241" s="70">
        <v>201000</v>
      </c>
      <c r="F241" s="70">
        <v>-68229.86</v>
      </c>
      <c r="G241" s="70">
        <v>132770.14000000001</v>
      </c>
      <c r="H241" s="70"/>
    </row>
    <row r="242" spans="1:8" ht="24" x14ac:dyDescent="0.55000000000000004">
      <c r="A242" s="70" t="s">
        <v>57</v>
      </c>
      <c r="B242" s="70" t="s">
        <v>58</v>
      </c>
      <c r="C242" s="70" t="s">
        <v>58</v>
      </c>
      <c r="D242" s="70" t="s">
        <v>58</v>
      </c>
      <c r="E242" s="70">
        <v>1000000</v>
      </c>
      <c r="F242" s="70">
        <v>-448842.95</v>
      </c>
      <c r="G242" s="70">
        <v>551157.05000000005</v>
      </c>
      <c r="H242" s="70"/>
    </row>
    <row r="243" spans="1:8" ht="24" x14ac:dyDescent="0.55000000000000004">
      <c r="A243" s="75" t="s">
        <v>441</v>
      </c>
      <c r="B243" s="75" t="s">
        <v>58</v>
      </c>
      <c r="C243" s="75" t="s">
        <v>58</v>
      </c>
      <c r="D243" s="75" t="s">
        <v>58</v>
      </c>
      <c r="E243" s="75">
        <v>1000000</v>
      </c>
      <c r="F243" s="75">
        <v>-448842.95</v>
      </c>
      <c r="G243" s="75">
        <v>551157.05000000005</v>
      </c>
      <c r="H243" s="75"/>
    </row>
    <row r="244" spans="1:8" ht="24" x14ac:dyDescent="0.55000000000000004">
      <c r="A244" s="70" t="s">
        <v>442</v>
      </c>
      <c r="B244" s="70" t="s">
        <v>11</v>
      </c>
      <c r="C244" s="70" t="s">
        <v>443</v>
      </c>
      <c r="D244" s="70" t="s">
        <v>444</v>
      </c>
      <c r="E244" s="70">
        <v>238000</v>
      </c>
      <c r="F244" s="70">
        <v>-237999</v>
      </c>
      <c r="G244" s="70">
        <v>1</v>
      </c>
      <c r="H244" s="70"/>
    </row>
    <row r="245" spans="1:8" ht="24" x14ac:dyDescent="0.55000000000000004">
      <c r="A245" s="70" t="s">
        <v>445</v>
      </c>
      <c r="B245" s="70" t="s">
        <v>11</v>
      </c>
      <c r="C245" s="70" t="s">
        <v>443</v>
      </c>
      <c r="D245" s="70" t="s">
        <v>446</v>
      </c>
      <c r="E245" s="70">
        <v>250000</v>
      </c>
      <c r="F245" s="70">
        <v>-249999</v>
      </c>
      <c r="G245" s="70">
        <v>1</v>
      </c>
      <c r="H245" s="70"/>
    </row>
    <row r="246" spans="1:8" ht="24" x14ac:dyDescent="0.55000000000000004">
      <c r="A246" s="70" t="s">
        <v>447</v>
      </c>
      <c r="B246" s="70" t="s">
        <v>11</v>
      </c>
      <c r="C246" s="70" t="s">
        <v>443</v>
      </c>
      <c r="D246" s="70" t="s">
        <v>448</v>
      </c>
      <c r="E246" s="70">
        <v>99000</v>
      </c>
      <c r="F246" s="70">
        <v>-98999</v>
      </c>
      <c r="G246" s="70">
        <v>1</v>
      </c>
      <c r="H246" s="70"/>
    </row>
    <row r="247" spans="1:8" ht="24" x14ac:dyDescent="0.55000000000000004">
      <c r="A247" s="70" t="s">
        <v>449</v>
      </c>
      <c r="B247" s="70" t="s">
        <v>11</v>
      </c>
      <c r="C247" s="70" t="s">
        <v>450</v>
      </c>
      <c r="D247" s="70" t="s">
        <v>451</v>
      </c>
      <c r="E247" s="70">
        <v>34500</v>
      </c>
      <c r="F247" s="70">
        <v>-34499</v>
      </c>
      <c r="G247" s="70">
        <v>1</v>
      </c>
      <c r="H247" s="70"/>
    </row>
    <row r="248" spans="1:8" ht="24" x14ac:dyDescent="0.55000000000000004">
      <c r="A248" s="70" t="s">
        <v>452</v>
      </c>
      <c r="B248" s="70" t="s">
        <v>11</v>
      </c>
      <c r="C248" s="70" t="s">
        <v>453</v>
      </c>
      <c r="D248" s="70" t="s">
        <v>454</v>
      </c>
      <c r="E248" s="70">
        <v>27600</v>
      </c>
      <c r="F248" s="70">
        <v>-25053.69</v>
      </c>
      <c r="G248" s="70">
        <v>2546.31</v>
      </c>
      <c r="H248" s="70"/>
    </row>
    <row r="249" spans="1:8" ht="24" x14ac:dyDescent="0.55000000000000004">
      <c r="A249" s="70" t="s">
        <v>455</v>
      </c>
      <c r="B249" s="70" t="s">
        <v>11</v>
      </c>
      <c r="C249" s="70" t="s">
        <v>456</v>
      </c>
      <c r="D249" s="70" t="s">
        <v>457</v>
      </c>
      <c r="E249" s="70">
        <v>76000</v>
      </c>
      <c r="F249" s="70">
        <v>-61615.519999999997</v>
      </c>
      <c r="G249" s="70">
        <v>14384.48</v>
      </c>
      <c r="H249" s="70"/>
    </row>
    <row r="250" spans="1:8" ht="24" x14ac:dyDescent="0.55000000000000004">
      <c r="A250" s="70" t="s">
        <v>458</v>
      </c>
      <c r="B250" s="70" t="s">
        <v>11</v>
      </c>
      <c r="C250" s="70" t="s">
        <v>459</v>
      </c>
      <c r="D250" s="70" t="s">
        <v>460</v>
      </c>
      <c r="E250" s="70">
        <v>7900</v>
      </c>
      <c r="F250" s="70">
        <v>-6368.69</v>
      </c>
      <c r="G250" s="70">
        <v>1531.31</v>
      </c>
      <c r="H250" s="70"/>
    </row>
    <row r="251" spans="1:8" ht="24" x14ac:dyDescent="0.55000000000000004">
      <c r="A251" s="70" t="s">
        <v>461</v>
      </c>
      <c r="B251" s="70" t="s">
        <v>11</v>
      </c>
      <c r="C251" s="70" t="s">
        <v>462</v>
      </c>
      <c r="D251" s="70" t="s">
        <v>463</v>
      </c>
      <c r="E251" s="70">
        <v>33000</v>
      </c>
      <c r="F251" s="70">
        <v>-31316.1</v>
      </c>
      <c r="G251" s="70">
        <v>1683.9</v>
      </c>
      <c r="H251" s="70"/>
    </row>
    <row r="252" spans="1:8" ht="24" x14ac:dyDescent="0.55000000000000004">
      <c r="A252" s="70" t="s">
        <v>464</v>
      </c>
      <c r="B252" s="70" t="s">
        <v>11</v>
      </c>
      <c r="C252" s="70" t="s">
        <v>465</v>
      </c>
      <c r="D252" s="70" t="s">
        <v>466</v>
      </c>
      <c r="E252" s="70">
        <v>104800</v>
      </c>
      <c r="F252" s="70">
        <v>-23723.56</v>
      </c>
      <c r="G252" s="70">
        <v>81076.44</v>
      </c>
      <c r="H252" s="70"/>
    </row>
    <row r="253" spans="1:8" ht="24" x14ac:dyDescent="0.55000000000000004">
      <c r="A253" s="70" t="s">
        <v>467</v>
      </c>
      <c r="B253" s="70" t="s">
        <v>11</v>
      </c>
      <c r="C253" s="70" t="s">
        <v>465</v>
      </c>
      <c r="D253" s="70" t="s">
        <v>468</v>
      </c>
      <c r="E253" s="70">
        <v>16200</v>
      </c>
      <c r="F253" s="70">
        <v>-3667.19</v>
      </c>
      <c r="G253" s="70">
        <v>12532.81</v>
      </c>
      <c r="H253" s="70"/>
    </row>
    <row r="254" spans="1:8" ht="24" x14ac:dyDescent="0.55000000000000004">
      <c r="A254" s="70" t="s">
        <v>469</v>
      </c>
      <c r="B254" s="70" t="s">
        <v>11</v>
      </c>
      <c r="C254" s="70" t="s">
        <v>470</v>
      </c>
      <c r="D254" s="70" t="s">
        <v>468</v>
      </c>
      <c r="E254" s="70">
        <v>36300</v>
      </c>
      <c r="F254" s="70">
        <v>-4574.79</v>
      </c>
      <c r="G254" s="70">
        <v>31725.21</v>
      </c>
      <c r="H254" s="70"/>
    </row>
    <row r="255" spans="1:8" ht="24" x14ac:dyDescent="0.55000000000000004">
      <c r="A255" s="70" t="s">
        <v>471</v>
      </c>
      <c r="B255" s="70" t="s">
        <v>11</v>
      </c>
      <c r="C255" s="70" t="s">
        <v>429</v>
      </c>
      <c r="D255" s="70" t="s">
        <v>472</v>
      </c>
      <c r="E255" s="70">
        <v>12000</v>
      </c>
      <c r="F255" s="70">
        <v>-32.880000000000003</v>
      </c>
      <c r="G255" s="70">
        <v>11967.12</v>
      </c>
      <c r="H255" s="70"/>
    </row>
    <row r="256" spans="1:8" ht="24" x14ac:dyDescent="0.55000000000000004">
      <c r="A256" s="70" t="s">
        <v>57</v>
      </c>
      <c r="B256" s="70" t="s">
        <v>58</v>
      </c>
      <c r="C256" s="70" t="s">
        <v>58</v>
      </c>
      <c r="D256" s="70" t="s">
        <v>58</v>
      </c>
      <c r="E256" s="70">
        <v>935300</v>
      </c>
      <c r="F256" s="70">
        <v>-777848.42</v>
      </c>
      <c r="G256" s="70">
        <v>157451.57999999999</v>
      </c>
      <c r="H256" s="70"/>
    </row>
    <row r="257" spans="1:8" ht="24" x14ac:dyDescent="0.55000000000000004">
      <c r="A257" s="75" t="s">
        <v>473</v>
      </c>
      <c r="B257" s="75" t="s">
        <v>58</v>
      </c>
      <c r="C257" s="75" t="s">
        <v>58</v>
      </c>
      <c r="D257" s="75" t="s">
        <v>58</v>
      </c>
      <c r="E257" s="75">
        <v>935300</v>
      </c>
      <c r="F257" s="75">
        <v>-777848.42</v>
      </c>
      <c r="G257" s="75">
        <v>157451.57999999999</v>
      </c>
      <c r="H257" s="75"/>
    </row>
    <row r="258" spans="1:8" ht="24" x14ac:dyDescent="0.55000000000000004">
      <c r="A258" s="70" t="s">
        <v>474</v>
      </c>
      <c r="B258" s="70" t="s">
        <v>11</v>
      </c>
      <c r="C258" s="70" t="s">
        <v>475</v>
      </c>
      <c r="D258" s="70" t="s">
        <v>476</v>
      </c>
      <c r="E258" s="70">
        <v>1210000</v>
      </c>
      <c r="F258" s="70">
        <v>-1209999</v>
      </c>
      <c r="G258" s="70">
        <v>1</v>
      </c>
      <c r="H258" s="70"/>
    </row>
    <row r="259" spans="1:8" ht="24" x14ac:dyDescent="0.55000000000000004">
      <c r="A259" s="70" t="s">
        <v>477</v>
      </c>
      <c r="B259" s="70" t="s">
        <v>11</v>
      </c>
      <c r="C259" s="70" t="s">
        <v>478</v>
      </c>
      <c r="D259" s="70" t="s">
        <v>479</v>
      </c>
      <c r="E259" s="70">
        <v>1290000</v>
      </c>
      <c r="F259" s="70">
        <v>-1289999</v>
      </c>
      <c r="G259" s="70">
        <v>1</v>
      </c>
      <c r="H259" s="70"/>
    </row>
    <row r="260" spans="1:8" ht="24" x14ac:dyDescent="0.55000000000000004">
      <c r="A260" s="70" t="s">
        <v>480</v>
      </c>
      <c r="B260" s="70" t="s">
        <v>11</v>
      </c>
      <c r="C260" s="70" t="s">
        <v>481</v>
      </c>
      <c r="D260" s="70" t="s">
        <v>482</v>
      </c>
      <c r="E260" s="70">
        <v>80000</v>
      </c>
      <c r="F260" s="70">
        <v>-79999</v>
      </c>
      <c r="G260" s="70">
        <v>1</v>
      </c>
      <c r="H260" s="70"/>
    </row>
    <row r="261" spans="1:8" ht="24" x14ac:dyDescent="0.55000000000000004">
      <c r="A261" s="70" t="s">
        <v>483</v>
      </c>
      <c r="B261" s="70" t="s">
        <v>11</v>
      </c>
      <c r="C261" s="70" t="s">
        <v>481</v>
      </c>
      <c r="D261" s="70" t="s">
        <v>484</v>
      </c>
      <c r="E261" s="70">
        <v>30000</v>
      </c>
      <c r="F261" s="70">
        <v>-29999</v>
      </c>
      <c r="G261" s="70">
        <v>1</v>
      </c>
      <c r="H261" s="70"/>
    </row>
    <row r="262" spans="1:8" ht="24" x14ac:dyDescent="0.55000000000000004">
      <c r="A262" s="70" t="s">
        <v>485</v>
      </c>
      <c r="B262" s="70" t="s">
        <v>11</v>
      </c>
      <c r="C262" s="70" t="s">
        <v>481</v>
      </c>
      <c r="D262" s="70" t="s">
        <v>486</v>
      </c>
      <c r="E262" s="70">
        <v>42000</v>
      </c>
      <c r="F262" s="70">
        <v>-41999</v>
      </c>
      <c r="G262" s="70">
        <v>1</v>
      </c>
      <c r="H262" s="70"/>
    </row>
    <row r="263" spans="1:8" ht="24" x14ac:dyDescent="0.55000000000000004">
      <c r="A263" s="70" t="s">
        <v>487</v>
      </c>
      <c r="B263" s="70" t="s">
        <v>11</v>
      </c>
      <c r="C263" s="70" t="s">
        <v>481</v>
      </c>
      <c r="D263" s="70" t="s">
        <v>488</v>
      </c>
      <c r="E263" s="70">
        <v>74000</v>
      </c>
      <c r="F263" s="70">
        <v>-73999</v>
      </c>
      <c r="G263" s="70">
        <v>1</v>
      </c>
      <c r="H263" s="70"/>
    </row>
    <row r="264" spans="1:8" ht="24" x14ac:dyDescent="0.55000000000000004">
      <c r="A264" s="70" t="s">
        <v>489</v>
      </c>
      <c r="B264" s="70" t="s">
        <v>11</v>
      </c>
      <c r="C264" s="70" t="s">
        <v>481</v>
      </c>
      <c r="D264" s="70" t="s">
        <v>490</v>
      </c>
      <c r="E264" s="70">
        <v>40000</v>
      </c>
      <c r="F264" s="70">
        <v>-39999</v>
      </c>
      <c r="G264" s="70">
        <v>1</v>
      </c>
      <c r="H264" s="70"/>
    </row>
    <row r="265" spans="1:8" ht="24" x14ac:dyDescent="0.55000000000000004">
      <c r="A265" s="70" t="s">
        <v>491</v>
      </c>
      <c r="B265" s="70" t="s">
        <v>11</v>
      </c>
      <c r="C265" s="70" t="s">
        <v>481</v>
      </c>
      <c r="D265" s="70" t="s">
        <v>492</v>
      </c>
      <c r="E265" s="70">
        <v>10000</v>
      </c>
      <c r="F265" s="70">
        <v>-9999</v>
      </c>
      <c r="G265" s="70">
        <v>1</v>
      </c>
      <c r="H265" s="70"/>
    </row>
    <row r="266" spans="1:8" ht="24" x14ac:dyDescent="0.55000000000000004">
      <c r="A266" s="70" t="s">
        <v>493</v>
      </c>
      <c r="B266" s="70" t="s">
        <v>11</v>
      </c>
      <c r="C266" s="70" t="s">
        <v>494</v>
      </c>
      <c r="D266" s="70" t="s">
        <v>495</v>
      </c>
      <c r="E266" s="70">
        <v>1350000</v>
      </c>
      <c r="F266" s="70">
        <v>-1349999</v>
      </c>
      <c r="G266" s="70">
        <v>1</v>
      </c>
      <c r="H266" s="70"/>
    </row>
    <row r="267" spans="1:8" ht="24" x14ac:dyDescent="0.55000000000000004">
      <c r="A267" s="70" t="s">
        <v>496</v>
      </c>
      <c r="B267" s="70" t="s">
        <v>11</v>
      </c>
      <c r="C267" s="70" t="s">
        <v>497</v>
      </c>
      <c r="D267" s="70" t="s">
        <v>498</v>
      </c>
      <c r="E267" s="70">
        <v>1910000</v>
      </c>
      <c r="F267" s="70">
        <v>-1909999</v>
      </c>
      <c r="G267" s="70">
        <v>1</v>
      </c>
      <c r="H267" s="70"/>
    </row>
    <row r="268" spans="1:8" ht="24" x14ac:dyDescent="0.55000000000000004">
      <c r="A268" s="70" t="s">
        <v>499</v>
      </c>
      <c r="B268" s="70" t="s">
        <v>11</v>
      </c>
      <c r="C268" s="70" t="s">
        <v>500</v>
      </c>
      <c r="D268" s="70" t="s">
        <v>501</v>
      </c>
      <c r="E268" s="70">
        <v>300000</v>
      </c>
      <c r="F268" s="70">
        <v>-299999</v>
      </c>
      <c r="G268" s="70">
        <v>1</v>
      </c>
      <c r="H268" s="70"/>
    </row>
    <row r="269" spans="1:8" ht="24" x14ac:dyDescent="0.55000000000000004">
      <c r="A269" s="70" t="s">
        <v>57</v>
      </c>
      <c r="B269" s="70" t="s">
        <v>58</v>
      </c>
      <c r="C269" s="70" t="s">
        <v>58</v>
      </c>
      <c r="D269" s="70" t="s">
        <v>58</v>
      </c>
      <c r="E269" s="70">
        <v>6336000</v>
      </c>
      <c r="F269" s="70">
        <v>-6335989</v>
      </c>
      <c r="G269" s="70">
        <v>11</v>
      </c>
      <c r="H269" s="70"/>
    </row>
    <row r="270" spans="1:8" ht="24" x14ac:dyDescent="0.55000000000000004">
      <c r="A270" s="75" t="s">
        <v>502</v>
      </c>
      <c r="B270" s="75" t="s">
        <v>58</v>
      </c>
      <c r="C270" s="75" t="s">
        <v>58</v>
      </c>
      <c r="D270" s="75" t="s">
        <v>58</v>
      </c>
      <c r="E270" s="75">
        <v>6336000</v>
      </c>
      <c r="F270" s="75">
        <v>-6335989</v>
      </c>
      <c r="G270" s="75">
        <v>11</v>
      </c>
      <c r="H270" s="75"/>
    </row>
    <row r="271" spans="1:8" ht="24" x14ac:dyDescent="0.55000000000000004">
      <c r="A271" s="70" t="s">
        <v>503</v>
      </c>
      <c r="B271" s="70" t="s">
        <v>11</v>
      </c>
      <c r="C271" s="70" t="s">
        <v>504</v>
      </c>
      <c r="D271" s="70" t="s">
        <v>505</v>
      </c>
      <c r="E271" s="70">
        <v>579000</v>
      </c>
      <c r="F271" s="70">
        <v>-578999</v>
      </c>
      <c r="G271" s="70">
        <v>1</v>
      </c>
      <c r="H271" s="70"/>
    </row>
    <row r="272" spans="1:8" ht="24" x14ac:dyDescent="0.55000000000000004">
      <c r="A272" s="70" t="s">
        <v>506</v>
      </c>
      <c r="B272" s="70" t="s">
        <v>11</v>
      </c>
      <c r="C272" s="70" t="s">
        <v>507</v>
      </c>
      <c r="D272" s="70" t="s">
        <v>508</v>
      </c>
      <c r="E272" s="70">
        <v>200000</v>
      </c>
      <c r="F272" s="70">
        <v>-199999</v>
      </c>
      <c r="G272" s="70">
        <v>1</v>
      </c>
      <c r="H272" s="70"/>
    </row>
    <row r="273" spans="1:8" ht="24" x14ac:dyDescent="0.55000000000000004">
      <c r="A273" s="70" t="s">
        <v>509</v>
      </c>
      <c r="B273" s="70" t="s">
        <v>11</v>
      </c>
      <c r="C273" s="70" t="s">
        <v>510</v>
      </c>
      <c r="D273" s="70" t="s">
        <v>511</v>
      </c>
      <c r="E273" s="70">
        <v>27900</v>
      </c>
      <c r="F273" s="70">
        <v>-120.12</v>
      </c>
      <c r="G273" s="70">
        <v>27779.88</v>
      </c>
      <c r="H273" s="70"/>
    </row>
    <row r="274" spans="1:8" ht="24" x14ac:dyDescent="0.55000000000000004">
      <c r="A274" s="70" t="s">
        <v>512</v>
      </c>
      <c r="B274" s="70" t="s">
        <v>11</v>
      </c>
      <c r="C274" s="70" t="s">
        <v>510</v>
      </c>
      <c r="D274" s="70" t="s">
        <v>513</v>
      </c>
      <c r="E274" s="70">
        <v>15490</v>
      </c>
      <c r="F274" s="70">
        <v>-66.69</v>
      </c>
      <c r="G274" s="70">
        <v>15423.31</v>
      </c>
      <c r="H274" s="70"/>
    </row>
    <row r="275" spans="1:8" ht="24" x14ac:dyDescent="0.55000000000000004">
      <c r="A275" s="70" t="s">
        <v>514</v>
      </c>
      <c r="B275" s="70" t="s">
        <v>11</v>
      </c>
      <c r="C275" s="70" t="s">
        <v>510</v>
      </c>
      <c r="D275" s="70" t="s">
        <v>515</v>
      </c>
      <c r="E275" s="70">
        <v>14590</v>
      </c>
      <c r="F275" s="70">
        <v>-62.81</v>
      </c>
      <c r="G275" s="70">
        <v>14527.19</v>
      </c>
      <c r="H275" s="70"/>
    </row>
    <row r="276" spans="1:8" ht="24" x14ac:dyDescent="0.55000000000000004">
      <c r="A276" s="70" t="s">
        <v>516</v>
      </c>
      <c r="B276" s="70" t="s">
        <v>11</v>
      </c>
      <c r="C276" s="70" t="s">
        <v>510</v>
      </c>
      <c r="D276" s="70" t="s">
        <v>515</v>
      </c>
      <c r="E276" s="70">
        <v>14590</v>
      </c>
      <c r="F276" s="70">
        <v>-62.81</v>
      </c>
      <c r="G276" s="70">
        <v>14527.19</v>
      </c>
      <c r="H276" s="70"/>
    </row>
    <row r="277" spans="1:8" ht="24" x14ac:dyDescent="0.55000000000000004">
      <c r="A277" s="70" t="s">
        <v>517</v>
      </c>
      <c r="B277" s="70" t="s">
        <v>11</v>
      </c>
      <c r="C277" s="70" t="s">
        <v>510</v>
      </c>
      <c r="D277" s="70" t="s">
        <v>515</v>
      </c>
      <c r="E277" s="70">
        <v>14590</v>
      </c>
      <c r="F277" s="70">
        <v>-62.81</v>
      </c>
      <c r="G277" s="70">
        <v>14527.19</v>
      </c>
      <c r="H277" s="70"/>
    </row>
    <row r="278" spans="1:8" ht="24" x14ac:dyDescent="0.55000000000000004">
      <c r="A278" s="70" t="s">
        <v>518</v>
      </c>
      <c r="B278" s="70" t="s">
        <v>11</v>
      </c>
      <c r="C278" s="70" t="s">
        <v>510</v>
      </c>
      <c r="D278" s="70" t="s">
        <v>515</v>
      </c>
      <c r="E278" s="70">
        <v>14590</v>
      </c>
      <c r="F278" s="70">
        <v>-62.81</v>
      </c>
      <c r="G278" s="70">
        <v>14527.19</v>
      </c>
      <c r="H278" s="70"/>
    </row>
    <row r="279" spans="1:8" ht="24" x14ac:dyDescent="0.55000000000000004">
      <c r="A279" s="70" t="s">
        <v>519</v>
      </c>
      <c r="B279" s="70" t="s">
        <v>11</v>
      </c>
      <c r="C279" s="70" t="s">
        <v>510</v>
      </c>
      <c r="D279" s="70" t="s">
        <v>515</v>
      </c>
      <c r="E279" s="70">
        <v>14590</v>
      </c>
      <c r="F279" s="70">
        <v>-62.81</v>
      </c>
      <c r="G279" s="70">
        <v>14527.19</v>
      </c>
      <c r="H279" s="70"/>
    </row>
    <row r="280" spans="1:8" ht="24" x14ac:dyDescent="0.55000000000000004">
      <c r="A280" s="70" t="s">
        <v>520</v>
      </c>
      <c r="B280" s="70" t="s">
        <v>11</v>
      </c>
      <c r="C280" s="70" t="s">
        <v>510</v>
      </c>
      <c r="D280" s="70" t="s">
        <v>515</v>
      </c>
      <c r="E280" s="70">
        <v>14590</v>
      </c>
      <c r="F280" s="70">
        <v>-62.81</v>
      </c>
      <c r="G280" s="70">
        <v>14527.19</v>
      </c>
      <c r="H280" s="70"/>
    </row>
    <row r="281" spans="1:8" ht="24" x14ac:dyDescent="0.55000000000000004">
      <c r="A281" s="70" t="s">
        <v>521</v>
      </c>
      <c r="B281" s="70" t="s">
        <v>11</v>
      </c>
      <c r="C281" s="70" t="s">
        <v>510</v>
      </c>
      <c r="D281" s="70" t="s">
        <v>515</v>
      </c>
      <c r="E281" s="70">
        <v>14590</v>
      </c>
      <c r="F281" s="70">
        <v>-62.81</v>
      </c>
      <c r="G281" s="70">
        <v>14527.19</v>
      </c>
      <c r="H281" s="70"/>
    </row>
    <row r="282" spans="1:8" ht="24" x14ac:dyDescent="0.55000000000000004">
      <c r="A282" s="70" t="s">
        <v>522</v>
      </c>
      <c r="B282" s="70" t="s">
        <v>11</v>
      </c>
      <c r="C282" s="70" t="s">
        <v>510</v>
      </c>
      <c r="D282" s="70" t="s">
        <v>515</v>
      </c>
      <c r="E282" s="70">
        <v>14590</v>
      </c>
      <c r="F282" s="70">
        <v>-62.81</v>
      </c>
      <c r="G282" s="70">
        <v>14527.19</v>
      </c>
      <c r="H282" s="70"/>
    </row>
    <row r="283" spans="1:8" ht="24" x14ac:dyDescent="0.55000000000000004">
      <c r="A283" s="70" t="s">
        <v>523</v>
      </c>
      <c r="B283" s="70" t="s">
        <v>11</v>
      </c>
      <c r="C283" s="70" t="s">
        <v>510</v>
      </c>
      <c r="D283" s="70" t="s">
        <v>515</v>
      </c>
      <c r="E283" s="70">
        <v>14590</v>
      </c>
      <c r="F283" s="70">
        <v>-62.81</v>
      </c>
      <c r="G283" s="70">
        <v>14527.19</v>
      </c>
      <c r="H283" s="70"/>
    </row>
    <row r="284" spans="1:8" ht="24" x14ac:dyDescent="0.55000000000000004">
      <c r="A284" s="70" t="s">
        <v>524</v>
      </c>
      <c r="B284" s="70" t="s">
        <v>11</v>
      </c>
      <c r="C284" s="70" t="s">
        <v>510</v>
      </c>
      <c r="D284" s="70" t="s">
        <v>515</v>
      </c>
      <c r="E284" s="70">
        <v>14590</v>
      </c>
      <c r="F284" s="70">
        <v>-62.81</v>
      </c>
      <c r="G284" s="70">
        <v>14527.19</v>
      </c>
      <c r="H284" s="70"/>
    </row>
    <row r="285" spans="1:8" ht="24" x14ac:dyDescent="0.55000000000000004">
      <c r="A285" s="70" t="s">
        <v>525</v>
      </c>
      <c r="B285" s="70" t="s">
        <v>11</v>
      </c>
      <c r="C285" s="70" t="s">
        <v>510</v>
      </c>
      <c r="D285" s="70" t="s">
        <v>515</v>
      </c>
      <c r="E285" s="70">
        <v>14590</v>
      </c>
      <c r="F285" s="70">
        <v>-62.81</v>
      </c>
      <c r="G285" s="70">
        <v>14527.19</v>
      </c>
      <c r="H285" s="70"/>
    </row>
    <row r="286" spans="1:8" ht="24" x14ac:dyDescent="0.55000000000000004">
      <c r="A286" s="70" t="s">
        <v>526</v>
      </c>
      <c r="B286" s="70" t="s">
        <v>11</v>
      </c>
      <c r="C286" s="70" t="s">
        <v>510</v>
      </c>
      <c r="D286" s="70" t="s">
        <v>515</v>
      </c>
      <c r="E286" s="70">
        <v>14590</v>
      </c>
      <c r="F286" s="70">
        <v>-62.81</v>
      </c>
      <c r="G286" s="70">
        <v>14527.19</v>
      </c>
      <c r="H286" s="70"/>
    </row>
    <row r="287" spans="1:8" ht="24" x14ac:dyDescent="0.55000000000000004">
      <c r="A287" s="70" t="s">
        <v>527</v>
      </c>
      <c r="B287" s="70" t="s">
        <v>11</v>
      </c>
      <c r="C287" s="70" t="s">
        <v>510</v>
      </c>
      <c r="D287" s="70" t="s">
        <v>515</v>
      </c>
      <c r="E287" s="70">
        <v>14590</v>
      </c>
      <c r="F287" s="70">
        <v>-62.81</v>
      </c>
      <c r="G287" s="70">
        <v>14527.19</v>
      </c>
      <c r="H287" s="70"/>
    </row>
    <row r="288" spans="1:8" ht="24" x14ac:dyDescent="0.55000000000000004">
      <c r="A288" s="70" t="s">
        <v>528</v>
      </c>
      <c r="B288" s="70" t="s">
        <v>11</v>
      </c>
      <c r="C288" s="70" t="s">
        <v>510</v>
      </c>
      <c r="D288" s="70" t="s">
        <v>515</v>
      </c>
      <c r="E288" s="70">
        <v>14590</v>
      </c>
      <c r="F288" s="70">
        <v>-62.81</v>
      </c>
      <c r="G288" s="70">
        <v>14527.19</v>
      </c>
      <c r="H288" s="70"/>
    </row>
    <row r="289" spans="1:8" ht="24" x14ac:dyDescent="0.55000000000000004">
      <c r="A289" s="70" t="s">
        <v>529</v>
      </c>
      <c r="B289" s="70" t="s">
        <v>11</v>
      </c>
      <c r="C289" s="70" t="s">
        <v>510</v>
      </c>
      <c r="D289" s="70" t="s">
        <v>515</v>
      </c>
      <c r="E289" s="70">
        <v>14590</v>
      </c>
      <c r="F289" s="70">
        <v>-62.81</v>
      </c>
      <c r="G289" s="70">
        <v>14527.19</v>
      </c>
      <c r="H289" s="70"/>
    </row>
    <row r="290" spans="1:8" ht="24" x14ac:dyDescent="0.55000000000000004">
      <c r="A290" s="70" t="s">
        <v>530</v>
      </c>
      <c r="B290" s="70" t="s">
        <v>11</v>
      </c>
      <c r="C290" s="70" t="s">
        <v>510</v>
      </c>
      <c r="D290" s="70" t="s">
        <v>515</v>
      </c>
      <c r="E290" s="70">
        <v>14590</v>
      </c>
      <c r="F290" s="70">
        <v>-62.81</v>
      </c>
      <c r="G290" s="70">
        <v>14527.19</v>
      </c>
      <c r="H290" s="70"/>
    </row>
    <row r="291" spans="1:8" ht="24" x14ac:dyDescent="0.55000000000000004">
      <c r="A291" s="70" t="s">
        <v>531</v>
      </c>
      <c r="B291" s="70" t="s">
        <v>11</v>
      </c>
      <c r="C291" s="70" t="s">
        <v>510</v>
      </c>
      <c r="D291" s="70" t="s">
        <v>515</v>
      </c>
      <c r="E291" s="70">
        <v>14590</v>
      </c>
      <c r="F291" s="70">
        <v>-62.81</v>
      </c>
      <c r="G291" s="70">
        <v>14527.19</v>
      </c>
      <c r="H291" s="70"/>
    </row>
    <row r="292" spans="1:8" ht="24" x14ac:dyDescent="0.55000000000000004">
      <c r="A292" s="70" t="s">
        <v>532</v>
      </c>
      <c r="B292" s="70" t="s">
        <v>11</v>
      </c>
      <c r="C292" s="70" t="s">
        <v>510</v>
      </c>
      <c r="D292" s="70" t="s">
        <v>515</v>
      </c>
      <c r="E292" s="70">
        <v>14590</v>
      </c>
      <c r="F292" s="70">
        <v>-62.81</v>
      </c>
      <c r="G292" s="70">
        <v>14527.19</v>
      </c>
      <c r="H292" s="70"/>
    </row>
    <row r="293" spans="1:8" ht="24" x14ac:dyDescent="0.55000000000000004">
      <c r="A293" s="70" t="s">
        <v>533</v>
      </c>
      <c r="B293" s="70" t="s">
        <v>11</v>
      </c>
      <c r="C293" s="70" t="s">
        <v>510</v>
      </c>
      <c r="D293" s="70" t="s">
        <v>515</v>
      </c>
      <c r="E293" s="70">
        <v>14590</v>
      </c>
      <c r="F293" s="70">
        <v>-62.81</v>
      </c>
      <c r="G293" s="70">
        <v>14527.19</v>
      </c>
      <c r="H293" s="70"/>
    </row>
    <row r="294" spans="1:8" ht="24" x14ac:dyDescent="0.55000000000000004">
      <c r="A294" s="70" t="s">
        <v>534</v>
      </c>
      <c r="B294" s="70" t="s">
        <v>11</v>
      </c>
      <c r="C294" s="70" t="s">
        <v>510</v>
      </c>
      <c r="D294" s="70" t="s">
        <v>515</v>
      </c>
      <c r="E294" s="70">
        <v>14590</v>
      </c>
      <c r="F294" s="70">
        <v>-62.81</v>
      </c>
      <c r="G294" s="70">
        <v>14527.19</v>
      </c>
      <c r="H294" s="70"/>
    </row>
    <row r="295" spans="1:8" ht="24" x14ac:dyDescent="0.55000000000000004">
      <c r="A295" s="70" t="s">
        <v>535</v>
      </c>
      <c r="B295" s="70" t="s">
        <v>11</v>
      </c>
      <c r="C295" s="70" t="s">
        <v>510</v>
      </c>
      <c r="D295" s="70" t="s">
        <v>515</v>
      </c>
      <c r="E295" s="70">
        <v>14590</v>
      </c>
      <c r="F295" s="70">
        <v>-62.81</v>
      </c>
      <c r="G295" s="70">
        <v>14527.19</v>
      </c>
      <c r="H295" s="70"/>
    </row>
    <row r="296" spans="1:8" ht="24" x14ac:dyDescent="0.55000000000000004">
      <c r="A296" s="70" t="s">
        <v>536</v>
      </c>
      <c r="B296" s="70" t="s">
        <v>11</v>
      </c>
      <c r="C296" s="70" t="s">
        <v>510</v>
      </c>
      <c r="D296" s="70" t="s">
        <v>515</v>
      </c>
      <c r="E296" s="70">
        <v>14590</v>
      </c>
      <c r="F296" s="70">
        <v>-62.81</v>
      </c>
      <c r="G296" s="70">
        <v>14527.19</v>
      </c>
      <c r="H296" s="70"/>
    </row>
    <row r="297" spans="1:8" ht="24" x14ac:dyDescent="0.55000000000000004">
      <c r="A297" s="70" t="s">
        <v>537</v>
      </c>
      <c r="B297" s="70" t="s">
        <v>11</v>
      </c>
      <c r="C297" s="70" t="s">
        <v>510</v>
      </c>
      <c r="D297" s="70" t="s">
        <v>515</v>
      </c>
      <c r="E297" s="70">
        <v>14590</v>
      </c>
      <c r="F297" s="70">
        <v>-62.81</v>
      </c>
      <c r="G297" s="70">
        <v>14527.19</v>
      </c>
      <c r="H297" s="70"/>
    </row>
    <row r="298" spans="1:8" ht="24" x14ac:dyDescent="0.55000000000000004">
      <c r="A298" s="70" t="s">
        <v>538</v>
      </c>
      <c r="B298" s="70" t="s">
        <v>11</v>
      </c>
      <c r="C298" s="70" t="s">
        <v>510</v>
      </c>
      <c r="D298" s="70" t="s">
        <v>515</v>
      </c>
      <c r="E298" s="70">
        <v>14590</v>
      </c>
      <c r="F298" s="70">
        <v>-62.81</v>
      </c>
      <c r="G298" s="70">
        <v>14527.19</v>
      </c>
      <c r="H298" s="70"/>
    </row>
    <row r="299" spans="1:8" ht="24" x14ac:dyDescent="0.55000000000000004">
      <c r="A299" s="70" t="s">
        <v>539</v>
      </c>
      <c r="B299" s="70" t="s">
        <v>11</v>
      </c>
      <c r="C299" s="70" t="s">
        <v>510</v>
      </c>
      <c r="D299" s="70" t="s">
        <v>515</v>
      </c>
      <c r="E299" s="70">
        <v>14590</v>
      </c>
      <c r="F299" s="70">
        <v>-62.81</v>
      </c>
      <c r="G299" s="70">
        <v>14527.19</v>
      </c>
      <c r="H299" s="70"/>
    </row>
    <row r="300" spans="1:8" ht="24" x14ac:dyDescent="0.55000000000000004">
      <c r="A300" s="70" t="s">
        <v>540</v>
      </c>
      <c r="B300" s="70" t="s">
        <v>11</v>
      </c>
      <c r="C300" s="70" t="s">
        <v>510</v>
      </c>
      <c r="D300" s="70" t="s">
        <v>515</v>
      </c>
      <c r="E300" s="70">
        <v>14590</v>
      </c>
      <c r="F300" s="70">
        <v>-62.81</v>
      </c>
      <c r="G300" s="70">
        <v>14527.19</v>
      </c>
      <c r="H300" s="70"/>
    </row>
    <row r="301" spans="1:8" ht="24" x14ac:dyDescent="0.55000000000000004">
      <c r="A301" s="70" t="s">
        <v>541</v>
      </c>
      <c r="B301" s="70" t="s">
        <v>11</v>
      </c>
      <c r="C301" s="70" t="s">
        <v>510</v>
      </c>
      <c r="D301" s="70" t="s">
        <v>515</v>
      </c>
      <c r="E301" s="70">
        <v>14590</v>
      </c>
      <c r="F301" s="70">
        <v>-62.81</v>
      </c>
      <c r="G301" s="70">
        <v>14527.19</v>
      </c>
      <c r="H301" s="70"/>
    </row>
    <row r="302" spans="1:8" ht="24" x14ac:dyDescent="0.55000000000000004">
      <c r="A302" s="70" t="s">
        <v>542</v>
      </c>
      <c r="B302" s="70" t="s">
        <v>11</v>
      </c>
      <c r="C302" s="70" t="s">
        <v>510</v>
      </c>
      <c r="D302" s="70" t="s">
        <v>515</v>
      </c>
      <c r="E302" s="70">
        <v>14590</v>
      </c>
      <c r="F302" s="70">
        <v>-62.81</v>
      </c>
      <c r="G302" s="70">
        <v>14527.19</v>
      </c>
      <c r="H302" s="70"/>
    </row>
    <row r="303" spans="1:8" ht="24" x14ac:dyDescent="0.55000000000000004">
      <c r="A303" s="70" t="s">
        <v>543</v>
      </c>
      <c r="B303" s="70" t="s">
        <v>11</v>
      </c>
      <c r="C303" s="70" t="s">
        <v>510</v>
      </c>
      <c r="D303" s="70" t="s">
        <v>515</v>
      </c>
      <c r="E303" s="70">
        <v>14590</v>
      </c>
      <c r="F303" s="70">
        <v>-62.81</v>
      </c>
      <c r="G303" s="70">
        <v>14527.19</v>
      </c>
      <c r="H303" s="70"/>
    </row>
    <row r="304" spans="1:8" ht="24" x14ac:dyDescent="0.55000000000000004">
      <c r="A304" s="70" t="s">
        <v>544</v>
      </c>
      <c r="B304" s="70" t="s">
        <v>11</v>
      </c>
      <c r="C304" s="70" t="s">
        <v>510</v>
      </c>
      <c r="D304" s="70" t="s">
        <v>515</v>
      </c>
      <c r="E304" s="70">
        <v>14590</v>
      </c>
      <c r="F304" s="70">
        <v>-62.81</v>
      </c>
      <c r="G304" s="70">
        <v>14527.19</v>
      </c>
      <c r="H304" s="70"/>
    </row>
    <row r="305" spans="1:8" ht="24" x14ac:dyDescent="0.55000000000000004">
      <c r="A305" s="70" t="s">
        <v>545</v>
      </c>
      <c r="B305" s="70" t="s">
        <v>11</v>
      </c>
      <c r="C305" s="70" t="s">
        <v>510</v>
      </c>
      <c r="D305" s="70" t="s">
        <v>546</v>
      </c>
      <c r="E305" s="70">
        <v>16700</v>
      </c>
      <c r="F305" s="70">
        <v>-71.900000000000006</v>
      </c>
      <c r="G305" s="70">
        <v>16628.099999999999</v>
      </c>
      <c r="H305" s="70"/>
    </row>
    <row r="306" spans="1:8" ht="24" x14ac:dyDescent="0.55000000000000004">
      <c r="A306" s="70" t="s">
        <v>57</v>
      </c>
      <c r="B306" s="70" t="s">
        <v>58</v>
      </c>
      <c r="C306" s="70" t="s">
        <v>58</v>
      </c>
      <c r="D306" s="70" t="s">
        <v>58</v>
      </c>
      <c r="E306" s="70">
        <v>1276790</v>
      </c>
      <c r="F306" s="70">
        <v>-781141.01</v>
      </c>
      <c r="G306" s="70">
        <v>495648.99</v>
      </c>
      <c r="H306" s="70"/>
    </row>
    <row r="307" spans="1:8" ht="24" x14ac:dyDescent="0.55000000000000004">
      <c r="A307" s="75" t="s">
        <v>547</v>
      </c>
      <c r="B307" s="75" t="s">
        <v>58</v>
      </c>
      <c r="C307" s="75" t="s">
        <v>58</v>
      </c>
      <c r="D307" s="75" t="s">
        <v>58</v>
      </c>
      <c r="E307" s="75">
        <v>1276790</v>
      </c>
      <c r="F307" s="75">
        <v>-781141.01</v>
      </c>
      <c r="G307" s="75">
        <v>495648.99</v>
      </c>
      <c r="H307" s="75"/>
    </row>
    <row r="308" spans="1:8" ht="24" x14ac:dyDescent="0.55000000000000004">
      <c r="A308" s="70" t="s">
        <v>548</v>
      </c>
      <c r="B308" s="70" t="s">
        <v>11</v>
      </c>
      <c r="C308" s="70" t="s">
        <v>549</v>
      </c>
      <c r="D308" s="70" t="s">
        <v>550</v>
      </c>
      <c r="E308" s="70">
        <v>19990</v>
      </c>
      <c r="F308" s="70">
        <v>-19989</v>
      </c>
      <c r="G308" s="70">
        <v>1</v>
      </c>
      <c r="H308" s="70"/>
    </row>
    <row r="309" spans="1:8" ht="24" x14ac:dyDescent="0.55000000000000004">
      <c r="A309" s="70" t="s">
        <v>551</v>
      </c>
      <c r="B309" s="70" t="s">
        <v>11</v>
      </c>
      <c r="C309" s="70" t="s">
        <v>552</v>
      </c>
      <c r="D309" s="70" t="s">
        <v>553</v>
      </c>
      <c r="E309" s="70">
        <v>1646900</v>
      </c>
      <c r="F309" s="70">
        <v>-1646899</v>
      </c>
      <c r="G309" s="70">
        <v>1</v>
      </c>
      <c r="H309" s="70"/>
    </row>
    <row r="310" spans="1:8" ht="24" x14ac:dyDescent="0.55000000000000004">
      <c r="A310" s="70" t="s">
        <v>554</v>
      </c>
      <c r="B310" s="70" t="s">
        <v>11</v>
      </c>
      <c r="C310" s="70" t="s">
        <v>443</v>
      </c>
      <c r="D310" s="70" t="s">
        <v>555</v>
      </c>
      <c r="E310" s="70">
        <v>261000</v>
      </c>
      <c r="F310" s="70">
        <v>-260999</v>
      </c>
      <c r="G310" s="70">
        <v>1</v>
      </c>
      <c r="H310" s="70"/>
    </row>
    <row r="311" spans="1:8" ht="24" x14ac:dyDescent="0.55000000000000004">
      <c r="A311" s="70" t="s">
        <v>556</v>
      </c>
      <c r="B311" s="70" t="s">
        <v>11</v>
      </c>
      <c r="C311" s="70" t="s">
        <v>443</v>
      </c>
      <c r="D311" s="70" t="s">
        <v>557</v>
      </c>
      <c r="E311" s="70">
        <v>59800</v>
      </c>
      <c r="F311" s="70">
        <v>-59799</v>
      </c>
      <c r="G311" s="70">
        <v>1</v>
      </c>
      <c r="H311" s="70"/>
    </row>
    <row r="312" spans="1:8" ht="24" x14ac:dyDescent="0.55000000000000004">
      <c r="A312" s="70" t="s">
        <v>558</v>
      </c>
      <c r="B312" s="70" t="s">
        <v>11</v>
      </c>
      <c r="C312" s="70" t="s">
        <v>443</v>
      </c>
      <c r="D312" s="70" t="s">
        <v>559</v>
      </c>
      <c r="E312" s="70">
        <v>49900</v>
      </c>
      <c r="F312" s="70">
        <v>-49899</v>
      </c>
      <c r="G312" s="70">
        <v>1</v>
      </c>
      <c r="H312" s="70"/>
    </row>
    <row r="313" spans="1:8" ht="24" x14ac:dyDescent="0.55000000000000004">
      <c r="A313" s="70" t="s">
        <v>560</v>
      </c>
      <c r="B313" s="70" t="s">
        <v>11</v>
      </c>
      <c r="C313" s="70" t="s">
        <v>443</v>
      </c>
      <c r="D313" s="70" t="s">
        <v>561</v>
      </c>
      <c r="E313" s="70">
        <v>49000</v>
      </c>
      <c r="F313" s="70">
        <v>-48999</v>
      </c>
      <c r="G313" s="70">
        <v>1</v>
      </c>
      <c r="H313" s="70"/>
    </row>
    <row r="314" spans="1:8" ht="24" x14ac:dyDescent="0.55000000000000004">
      <c r="A314" s="70" t="s">
        <v>562</v>
      </c>
      <c r="B314" s="70" t="s">
        <v>11</v>
      </c>
      <c r="C314" s="70" t="s">
        <v>563</v>
      </c>
      <c r="D314" s="70" t="s">
        <v>564</v>
      </c>
      <c r="E314" s="70">
        <v>40000</v>
      </c>
      <c r="F314" s="70">
        <v>-39999</v>
      </c>
      <c r="G314" s="70">
        <v>1</v>
      </c>
      <c r="H314" s="70"/>
    </row>
    <row r="315" spans="1:8" ht="24" x14ac:dyDescent="0.55000000000000004">
      <c r="A315" s="70" t="s">
        <v>565</v>
      </c>
      <c r="B315" s="70" t="s">
        <v>11</v>
      </c>
      <c r="C315" s="70" t="s">
        <v>563</v>
      </c>
      <c r="D315" s="70" t="s">
        <v>566</v>
      </c>
      <c r="E315" s="70">
        <v>11900</v>
      </c>
      <c r="F315" s="70">
        <v>-11899</v>
      </c>
      <c r="G315" s="70">
        <v>1</v>
      </c>
      <c r="H315" s="70"/>
    </row>
    <row r="316" spans="1:8" ht="24" x14ac:dyDescent="0.55000000000000004">
      <c r="A316" s="70" t="s">
        <v>567</v>
      </c>
      <c r="B316" s="70" t="s">
        <v>11</v>
      </c>
      <c r="C316" s="70" t="s">
        <v>563</v>
      </c>
      <c r="D316" s="70" t="s">
        <v>568</v>
      </c>
      <c r="E316" s="70">
        <v>43900</v>
      </c>
      <c r="F316" s="70">
        <v>-43899</v>
      </c>
      <c r="G316" s="70">
        <v>1</v>
      </c>
      <c r="H316" s="70"/>
    </row>
    <row r="317" spans="1:8" ht="24" x14ac:dyDescent="0.55000000000000004">
      <c r="A317" s="70" t="s">
        <v>569</v>
      </c>
      <c r="B317" s="70" t="s">
        <v>11</v>
      </c>
      <c r="C317" s="70" t="s">
        <v>500</v>
      </c>
      <c r="D317" s="70" t="s">
        <v>570</v>
      </c>
      <c r="E317" s="70">
        <v>60000</v>
      </c>
      <c r="F317" s="70">
        <v>-59999</v>
      </c>
      <c r="G317" s="70">
        <v>1</v>
      </c>
      <c r="H317" s="70"/>
    </row>
    <row r="318" spans="1:8" ht="24" x14ac:dyDescent="0.55000000000000004">
      <c r="A318" s="70" t="s">
        <v>571</v>
      </c>
      <c r="B318" s="70" t="s">
        <v>11</v>
      </c>
      <c r="C318" s="70" t="s">
        <v>500</v>
      </c>
      <c r="D318" s="70" t="s">
        <v>572</v>
      </c>
      <c r="E318" s="70">
        <v>25900</v>
      </c>
      <c r="F318" s="70">
        <v>-25899</v>
      </c>
      <c r="G318" s="70">
        <v>1</v>
      </c>
      <c r="H318" s="70"/>
    </row>
    <row r="319" spans="1:8" ht="24" x14ac:dyDescent="0.55000000000000004">
      <c r="A319" s="70" t="s">
        <v>573</v>
      </c>
      <c r="B319" s="70" t="s">
        <v>11</v>
      </c>
      <c r="C319" s="70" t="s">
        <v>500</v>
      </c>
      <c r="D319" s="70" t="s">
        <v>574</v>
      </c>
      <c r="E319" s="70">
        <v>65990</v>
      </c>
      <c r="F319" s="70">
        <v>-65989</v>
      </c>
      <c r="G319" s="70">
        <v>1</v>
      </c>
      <c r="H319" s="70"/>
    </row>
    <row r="320" spans="1:8" ht="24" x14ac:dyDescent="0.55000000000000004">
      <c r="A320" s="70" t="s">
        <v>575</v>
      </c>
      <c r="B320" s="70" t="s">
        <v>11</v>
      </c>
      <c r="C320" s="70" t="s">
        <v>576</v>
      </c>
      <c r="D320" s="70" t="s">
        <v>577</v>
      </c>
      <c r="E320" s="70">
        <v>552858.30000000005</v>
      </c>
      <c r="F320" s="70">
        <v>-552857.30000000005</v>
      </c>
      <c r="G320" s="70">
        <v>1</v>
      </c>
      <c r="H320" s="70"/>
    </row>
    <row r="321" spans="1:8" ht="24" x14ac:dyDescent="0.55000000000000004">
      <c r="A321" s="70" t="s">
        <v>578</v>
      </c>
      <c r="B321" s="70" t="s">
        <v>11</v>
      </c>
      <c r="C321" s="70" t="s">
        <v>579</v>
      </c>
      <c r="D321" s="70" t="s">
        <v>580</v>
      </c>
      <c r="E321" s="70">
        <v>498000</v>
      </c>
      <c r="F321" s="70">
        <v>-490223.01</v>
      </c>
      <c r="G321" s="70">
        <v>7776.99</v>
      </c>
      <c r="H321" s="70"/>
    </row>
    <row r="322" spans="1:8" ht="24" x14ac:dyDescent="0.55000000000000004">
      <c r="A322" s="70" t="s">
        <v>581</v>
      </c>
      <c r="B322" s="70" t="s">
        <v>11</v>
      </c>
      <c r="C322" s="70" t="s">
        <v>582</v>
      </c>
      <c r="D322" s="70" t="s">
        <v>583</v>
      </c>
      <c r="E322" s="70">
        <v>225900</v>
      </c>
      <c r="F322" s="70">
        <v>-193964.55</v>
      </c>
      <c r="G322" s="70">
        <v>31935.45</v>
      </c>
      <c r="H322" s="70"/>
    </row>
    <row r="323" spans="1:8" ht="24" x14ac:dyDescent="0.55000000000000004">
      <c r="A323" s="70" t="s">
        <v>584</v>
      </c>
      <c r="B323" s="70" t="s">
        <v>11</v>
      </c>
      <c r="C323" s="70" t="s">
        <v>585</v>
      </c>
      <c r="D323" s="70" t="s">
        <v>586</v>
      </c>
      <c r="E323" s="70">
        <v>130000</v>
      </c>
      <c r="F323" s="70">
        <v>-108487.67</v>
      </c>
      <c r="G323" s="70">
        <v>21512.33</v>
      </c>
      <c r="H323" s="70"/>
    </row>
    <row r="324" spans="1:8" ht="24" x14ac:dyDescent="0.55000000000000004">
      <c r="A324" s="70" t="s">
        <v>587</v>
      </c>
      <c r="B324" s="70" t="s">
        <v>11</v>
      </c>
      <c r="C324" s="70" t="s">
        <v>588</v>
      </c>
      <c r="D324" s="70" t="s">
        <v>589</v>
      </c>
      <c r="E324" s="70">
        <v>13041</v>
      </c>
      <c r="F324" s="70">
        <v>-8185.07</v>
      </c>
      <c r="G324" s="70">
        <v>4855.93</v>
      </c>
      <c r="H324" s="70"/>
    </row>
    <row r="325" spans="1:8" ht="24" x14ac:dyDescent="0.55000000000000004">
      <c r="A325" s="70" t="s">
        <v>590</v>
      </c>
      <c r="B325" s="70" t="s">
        <v>11</v>
      </c>
      <c r="C325" s="70" t="s">
        <v>591</v>
      </c>
      <c r="D325" s="70" t="s">
        <v>592</v>
      </c>
      <c r="E325" s="70">
        <v>306000</v>
      </c>
      <c r="F325" s="70">
        <v>-232727.67</v>
      </c>
      <c r="G325" s="70">
        <v>73272.33</v>
      </c>
      <c r="H325" s="70"/>
    </row>
    <row r="326" spans="1:8" ht="24" x14ac:dyDescent="0.55000000000000004">
      <c r="A326" s="70" t="s">
        <v>593</v>
      </c>
      <c r="B326" s="70" t="s">
        <v>11</v>
      </c>
      <c r="C326" s="70" t="s">
        <v>594</v>
      </c>
      <c r="D326" s="70" t="s">
        <v>595</v>
      </c>
      <c r="E326" s="70">
        <v>225000</v>
      </c>
      <c r="F326" s="70">
        <v>-224999</v>
      </c>
      <c r="G326" s="70">
        <v>1</v>
      </c>
      <c r="H326" s="70"/>
    </row>
    <row r="327" spans="1:8" ht="24" x14ac:dyDescent="0.55000000000000004">
      <c r="A327" s="70" t="s">
        <v>596</v>
      </c>
      <c r="B327" s="70" t="s">
        <v>11</v>
      </c>
      <c r="C327" s="70" t="s">
        <v>594</v>
      </c>
      <c r="D327" s="70" t="s">
        <v>597</v>
      </c>
      <c r="E327" s="70">
        <v>25000</v>
      </c>
      <c r="F327" s="70">
        <v>-24999</v>
      </c>
      <c r="G327" s="70">
        <v>1</v>
      </c>
      <c r="H327" s="70"/>
    </row>
    <row r="328" spans="1:8" ht="24" x14ac:dyDescent="0.55000000000000004">
      <c r="A328" s="70" t="s">
        <v>598</v>
      </c>
      <c r="B328" s="70" t="s">
        <v>11</v>
      </c>
      <c r="C328" s="70" t="s">
        <v>599</v>
      </c>
      <c r="D328" s="70" t="s">
        <v>600</v>
      </c>
      <c r="E328" s="70">
        <v>170000</v>
      </c>
      <c r="F328" s="70">
        <v>-32789.040000000001</v>
      </c>
      <c r="G328" s="70">
        <v>137210.96</v>
      </c>
      <c r="H328" s="70"/>
    </row>
    <row r="329" spans="1:8" ht="24" x14ac:dyDescent="0.55000000000000004">
      <c r="A329" s="70" t="s">
        <v>601</v>
      </c>
      <c r="B329" s="70" t="s">
        <v>11</v>
      </c>
      <c r="C329" s="70" t="s">
        <v>602</v>
      </c>
      <c r="D329" s="70" t="s">
        <v>603</v>
      </c>
      <c r="E329" s="70">
        <v>249000</v>
      </c>
      <c r="F329" s="70">
        <v>-46047.95</v>
      </c>
      <c r="G329" s="70">
        <v>202952.05</v>
      </c>
      <c r="H329" s="70"/>
    </row>
    <row r="330" spans="1:8" ht="24" x14ac:dyDescent="0.55000000000000004">
      <c r="A330" s="70" t="s">
        <v>604</v>
      </c>
      <c r="B330" s="70" t="s">
        <v>11</v>
      </c>
      <c r="C330" s="70" t="s">
        <v>602</v>
      </c>
      <c r="D330" s="70" t="s">
        <v>603</v>
      </c>
      <c r="E330" s="70">
        <v>249000</v>
      </c>
      <c r="F330" s="70">
        <v>-46047.95</v>
      </c>
      <c r="G330" s="70">
        <v>202952.05</v>
      </c>
      <c r="H330" s="70"/>
    </row>
    <row r="331" spans="1:8" ht="24" x14ac:dyDescent="0.55000000000000004">
      <c r="A331" s="70" t="s">
        <v>605</v>
      </c>
      <c r="B331" s="70" t="s">
        <v>11</v>
      </c>
      <c r="C331" s="70" t="s">
        <v>606</v>
      </c>
      <c r="D331" s="70" t="s">
        <v>607</v>
      </c>
      <c r="E331" s="70">
        <v>11000</v>
      </c>
      <c r="F331" s="70">
        <v>-1175.3399999999999</v>
      </c>
      <c r="G331" s="70">
        <v>9824.66</v>
      </c>
      <c r="H331" s="70"/>
    </row>
    <row r="332" spans="1:8" ht="24" x14ac:dyDescent="0.55000000000000004">
      <c r="A332" s="70" t="s">
        <v>608</v>
      </c>
      <c r="B332" s="70" t="s">
        <v>11</v>
      </c>
      <c r="C332" s="70" t="s">
        <v>606</v>
      </c>
      <c r="D332" s="70" t="s">
        <v>609</v>
      </c>
      <c r="E332" s="70">
        <v>24000</v>
      </c>
      <c r="F332" s="70">
        <v>-2564.38</v>
      </c>
      <c r="G332" s="70">
        <v>21435.62</v>
      </c>
      <c r="H332" s="70"/>
    </row>
    <row r="333" spans="1:8" ht="24" x14ac:dyDescent="0.55000000000000004">
      <c r="A333" s="70" t="s">
        <v>610</v>
      </c>
      <c r="B333" s="70" t="s">
        <v>11</v>
      </c>
      <c r="C333" s="70" t="s">
        <v>606</v>
      </c>
      <c r="D333" s="70" t="s">
        <v>611</v>
      </c>
      <c r="E333" s="70">
        <v>36000</v>
      </c>
      <c r="F333" s="70">
        <v>-3846.58</v>
      </c>
      <c r="G333" s="70">
        <v>32153.42</v>
      </c>
      <c r="H333" s="70"/>
    </row>
    <row r="334" spans="1:8" ht="24" x14ac:dyDescent="0.55000000000000004">
      <c r="A334" s="70" t="s">
        <v>612</v>
      </c>
      <c r="B334" s="70" t="s">
        <v>11</v>
      </c>
      <c r="C334" s="70" t="s">
        <v>606</v>
      </c>
      <c r="D334" s="70" t="s">
        <v>613</v>
      </c>
      <c r="E334" s="70">
        <v>16500</v>
      </c>
      <c r="F334" s="70">
        <v>-1763.01</v>
      </c>
      <c r="G334" s="70">
        <v>14736.99</v>
      </c>
      <c r="H334" s="70"/>
    </row>
    <row r="335" spans="1:8" ht="24" x14ac:dyDescent="0.55000000000000004">
      <c r="A335" s="70" t="s">
        <v>614</v>
      </c>
      <c r="B335" s="70" t="s">
        <v>11</v>
      </c>
      <c r="C335" s="70" t="s">
        <v>606</v>
      </c>
      <c r="D335" s="70" t="s">
        <v>613</v>
      </c>
      <c r="E335" s="70">
        <v>16500</v>
      </c>
      <c r="F335" s="70">
        <v>-1763.01</v>
      </c>
      <c r="G335" s="70">
        <v>14736.99</v>
      </c>
      <c r="H335" s="70"/>
    </row>
    <row r="336" spans="1:8" ht="24" x14ac:dyDescent="0.55000000000000004">
      <c r="A336" s="70" t="s">
        <v>615</v>
      </c>
      <c r="B336" s="70" t="s">
        <v>11</v>
      </c>
      <c r="C336" s="70" t="s">
        <v>606</v>
      </c>
      <c r="D336" s="70" t="s">
        <v>613</v>
      </c>
      <c r="E336" s="70">
        <v>16500</v>
      </c>
      <c r="F336" s="70">
        <v>-1763.01</v>
      </c>
      <c r="G336" s="70">
        <v>14736.99</v>
      </c>
      <c r="H336" s="70"/>
    </row>
    <row r="337" spans="1:8" ht="24" x14ac:dyDescent="0.55000000000000004">
      <c r="A337" s="70" t="s">
        <v>616</v>
      </c>
      <c r="B337" s="70" t="s">
        <v>11</v>
      </c>
      <c r="C337" s="70" t="s">
        <v>606</v>
      </c>
      <c r="D337" s="70" t="s">
        <v>617</v>
      </c>
      <c r="E337" s="70">
        <v>26000</v>
      </c>
      <c r="F337" s="70">
        <v>-2778.08</v>
      </c>
      <c r="G337" s="70">
        <v>23221.919999999998</v>
      </c>
      <c r="H337" s="70"/>
    </row>
    <row r="338" spans="1:8" ht="24" x14ac:dyDescent="0.55000000000000004">
      <c r="A338" s="70" t="s">
        <v>618</v>
      </c>
      <c r="B338" s="70" t="s">
        <v>11</v>
      </c>
      <c r="C338" s="70" t="s">
        <v>606</v>
      </c>
      <c r="D338" s="70" t="s">
        <v>617</v>
      </c>
      <c r="E338" s="70">
        <v>26000</v>
      </c>
      <c r="F338" s="70">
        <v>-2778.08</v>
      </c>
      <c r="G338" s="70">
        <v>23221.919999999998</v>
      </c>
      <c r="H338" s="70"/>
    </row>
    <row r="339" spans="1:8" ht="24" x14ac:dyDescent="0.55000000000000004">
      <c r="A339" s="70" t="s">
        <v>619</v>
      </c>
      <c r="B339" s="70" t="s">
        <v>11</v>
      </c>
      <c r="C339" s="70" t="s">
        <v>606</v>
      </c>
      <c r="D339" s="70" t="s">
        <v>617</v>
      </c>
      <c r="E339" s="70">
        <v>26000</v>
      </c>
      <c r="F339" s="70">
        <v>-2778.08</v>
      </c>
      <c r="G339" s="70">
        <v>23221.919999999998</v>
      </c>
      <c r="H339" s="70"/>
    </row>
    <row r="340" spans="1:8" ht="24" x14ac:dyDescent="0.55000000000000004">
      <c r="A340" s="70" t="s">
        <v>620</v>
      </c>
      <c r="B340" s="70" t="s">
        <v>11</v>
      </c>
      <c r="C340" s="70" t="s">
        <v>606</v>
      </c>
      <c r="D340" s="70" t="s">
        <v>617</v>
      </c>
      <c r="E340" s="70">
        <v>26000</v>
      </c>
      <c r="F340" s="70">
        <v>-2778.08</v>
      </c>
      <c r="G340" s="70">
        <v>23221.919999999998</v>
      </c>
      <c r="H340" s="70"/>
    </row>
    <row r="341" spans="1:8" ht="24" x14ac:dyDescent="0.55000000000000004">
      <c r="A341" s="78" t="s">
        <v>621</v>
      </c>
      <c r="B341" s="78" t="s">
        <v>11</v>
      </c>
      <c r="C341" s="78" t="s">
        <v>622</v>
      </c>
      <c r="D341" s="78" t="s">
        <v>623</v>
      </c>
      <c r="E341" s="78">
        <v>12685</v>
      </c>
      <c r="F341" s="78">
        <v>-964.89</v>
      </c>
      <c r="G341" s="78">
        <v>11720.11</v>
      </c>
      <c r="H341" s="78"/>
    </row>
    <row r="342" spans="1:8" ht="24" x14ac:dyDescent="0.55000000000000004">
      <c r="A342" s="78" t="s">
        <v>621</v>
      </c>
      <c r="B342" s="78" t="s">
        <v>23</v>
      </c>
      <c r="C342" s="78" t="s">
        <v>622</v>
      </c>
      <c r="D342" s="78" t="s">
        <v>623</v>
      </c>
      <c r="E342" s="78">
        <v>215</v>
      </c>
      <c r="F342" s="78">
        <v>-214</v>
      </c>
      <c r="G342" s="78">
        <v>1</v>
      </c>
      <c r="H342" s="78"/>
    </row>
    <row r="343" spans="1:8" ht="24" x14ac:dyDescent="0.55000000000000004">
      <c r="A343" s="70" t="s">
        <v>57</v>
      </c>
      <c r="B343" s="70" t="s">
        <v>58</v>
      </c>
      <c r="C343" s="70" t="s">
        <v>58</v>
      </c>
      <c r="D343" s="70" t="s">
        <v>58</v>
      </c>
      <c r="E343" s="70">
        <v>5215479.3</v>
      </c>
      <c r="F343" s="70">
        <v>-4320762.75</v>
      </c>
      <c r="G343" s="70">
        <v>894716.55</v>
      </c>
      <c r="H343" s="70"/>
    </row>
    <row r="344" spans="1:8" ht="24" x14ac:dyDescent="0.55000000000000004">
      <c r="A344" s="75" t="s">
        <v>624</v>
      </c>
      <c r="B344" s="75" t="s">
        <v>58</v>
      </c>
      <c r="C344" s="75" t="s">
        <v>58</v>
      </c>
      <c r="D344" s="75" t="s">
        <v>58</v>
      </c>
      <c r="E344" s="75">
        <v>5215479.3</v>
      </c>
      <c r="F344" s="75">
        <v>-4320762.75</v>
      </c>
      <c r="G344" s="75">
        <v>894716.55</v>
      </c>
      <c r="H344" s="75"/>
    </row>
    <row r="345" spans="1:8" ht="24" x14ac:dyDescent="0.55000000000000004">
      <c r="A345" s="70" t="s">
        <v>625</v>
      </c>
      <c r="B345" s="70" t="s">
        <v>11</v>
      </c>
      <c r="C345" s="70" t="s">
        <v>563</v>
      </c>
      <c r="D345" s="70" t="s">
        <v>626</v>
      </c>
      <c r="E345" s="70">
        <v>200000</v>
      </c>
      <c r="F345" s="70">
        <v>-199999</v>
      </c>
      <c r="G345" s="70">
        <v>1</v>
      </c>
      <c r="H345" s="70"/>
    </row>
    <row r="346" spans="1:8" ht="24" x14ac:dyDescent="0.55000000000000004">
      <c r="A346" s="70" t="s">
        <v>627</v>
      </c>
      <c r="B346" s="70" t="s">
        <v>11</v>
      </c>
      <c r="C346" s="70" t="s">
        <v>563</v>
      </c>
      <c r="D346" s="70" t="s">
        <v>628</v>
      </c>
      <c r="E346" s="70">
        <v>150000</v>
      </c>
      <c r="F346" s="70">
        <v>-149999</v>
      </c>
      <c r="G346" s="70">
        <v>1</v>
      </c>
      <c r="H346" s="70"/>
    </row>
    <row r="347" spans="1:8" ht="24" x14ac:dyDescent="0.55000000000000004">
      <c r="A347" s="70" t="s">
        <v>629</v>
      </c>
      <c r="B347" s="70" t="s">
        <v>11</v>
      </c>
      <c r="C347" s="70" t="s">
        <v>630</v>
      </c>
      <c r="D347" s="70" t="s">
        <v>631</v>
      </c>
      <c r="E347" s="70">
        <v>153000</v>
      </c>
      <c r="F347" s="70">
        <v>-152999</v>
      </c>
      <c r="G347" s="70">
        <v>1</v>
      </c>
      <c r="H347" s="70"/>
    </row>
    <row r="348" spans="1:8" ht="24" x14ac:dyDescent="0.55000000000000004">
      <c r="A348" s="70" t="s">
        <v>632</v>
      </c>
      <c r="B348" s="70" t="s">
        <v>11</v>
      </c>
      <c r="C348" s="70" t="s">
        <v>633</v>
      </c>
      <c r="D348" s="70" t="s">
        <v>634</v>
      </c>
      <c r="E348" s="70">
        <v>730000</v>
      </c>
      <c r="F348" s="70">
        <v>-729999</v>
      </c>
      <c r="G348" s="70">
        <v>1</v>
      </c>
      <c r="H348" s="70"/>
    </row>
    <row r="349" spans="1:8" ht="24" x14ac:dyDescent="0.55000000000000004">
      <c r="A349" s="70" t="s">
        <v>635</v>
      </c>
      <c r="B349" s="70" t="s">
        <v>11</v>
      </c>
      <c r="C349" s="70" t="s">
        <v>630</v>
      </c>
      <c r="D349" s="70" t="s">
        <v>636</v>
      </c>
      <c r="E349" s="70">
        <v>60000</v>
      </c>
      <c r="F349" s="70">
        <v>-59999</v>
      </c>
      <c r="G349" s="70">
        <v>1</v>
      </c>
      <c r="H349" s="70"/>
    </row>
    <row r="350" spans="1:8" ht="24" x14ac:dyDescent="0.55000000000000004">
      <c r="A350" s="70" t="s">
        <v>637</v>
      </c>
      <c r="B350" s="70" t="s">
        <v>11</v>
      </c>
      <c r="C350" s="70" t="s">
        <v>630</v>
      </c>
      <c r="D350" s="70" t="s">
        <v>638</v>
      </c>
      <c r="E350" s="70">
        <v>60000</v>
      </c>
      <c r="F350" s="70">
        <v>-59999</v>
      </c>
      <c r="G350" s="70">
        <v>1</v>
      </c>
      <c r="H350" s="70"/>
    </row>
    <row r="351" spans="1:8" ht="24" x14ac:dyDescent="0.55000000000000004">
      <c r="A351" s="70" t="s">
        <v>639</v>
      </c>
      <c r="B351" s="70" t="s">
        <v>11</v>
      </c>
      <c r="C351" s="70" t="s">
        <v>630</v>
      </c>
      <c r="D351" s="70" t="s">
        <v>640</v>
      </c>
      <c r="E351" s="70">
        <v>53000</v>
      </c>
      <c r="F351" s="70">
        <v>-52999</v>
      </c>
      <c r="G351" s="70">
        <v>1</v>
      </c>
      <c r="H351" s="70"/>
    </row>
    <row r="352" spans="1:8" ht="24" x14ac:dyDescent="0.55000000000000004">
      <c r="A352" s="70" t="s">
        <v>641</v>
      </c>
      <c r="B352" s="70" t="s">
        <v>11</v>
      </c>
      <c r="C352" s="70" t="s">
        <v>630</v>
      </c>
      <c r="D352" s="70" t="s">
        <v>642</v>
      </c>
      <c r="E352" s="70">
        <v>18000</v>
      </c>
      <c r="F352" s="70">
        <v>-17999</v>
      </c>
      <c r="G352" s="70">
        <v>1</v>
      </c>
      <c r="H352" s="70"/>
    </row>
    <row r="353" spans="1:8" ht="24" x14ac:dyDescent="0.55000000000000004">
      <c r="A353" s="70" t="s">
        <v>643</v>
      </c>
      <c r="B353" s="70" t="s">
        <v>11</v>
      </c>
      <c r="C353" s="70" t="s">
        <v>630</v>
      </c>
      <c r="D353" s="70" t="s">
        <v>644</v>
      </c>
      <c r="E353" s="70">
        <v>19500</v>
      </c>
      <c r="F353" s="70">
        <v>-19499</v>
      </c>
      <c r="G353" s="70">
        <v>1</v>
      </c>
      <c r="H353" s="70"/>
    </row>
    <row r="354" spans="1:8" ht="24" x14ac:dyDescent="0.55000000000000004">
      <c r="A354" s="70" t="s">
        <v>645</v>
      </c>
      <c r="B354" s="70" t="s">
        <v>11</v>
      </c>
      <c r="C354" s="70" t="s">
        <v>630</v>
      </c>
      <c r="D354" s="70" t="s">
        <v>646</v>
      </c>
      <c r="E354" s="70">
        <v>10000</v>
      </c>
      <c r="F354" s="70">
        <v>-9999</v>
      </c>
      <c r="G354" s="70">
        <v>1</v>
      </c>
      <c r="H354" s="70"/>
    </row>
    <row r="355" spans="1:8" ht="24" x14ac:dyDescent="0.55000000000000004">
      <c r="A355" s="70" t="s">
        <v>647</v>
      </c>
      <c r="B355" s="70" t="s">
        <v>11</v>
      </c>
      <c r="C355" s="70" t="s">
        <v>648</v>
      </c>
      <c r="D355" s="70" t="s">
        <v>649</v>
      </c>
      <c r="E355" s="70">
        <v>1692000</v>
      </c>
      <c r="F355" s="70">
        <v>-1691999</v>
      </c>
      <c r="G355" s="70">
        <v>1</v>
      </c>
      <c r="H355" s="70"/>
    </row>
    <row r="356" spans="1:8" ht="24" x14ac:dyDescent="0.55000000000000004">
      <c r="A356" s="70" t="s">
        <v>650</v>
      </c>
      <c r="B356" s="70" t="s">
        <v>11</v>
      </c>
      <c r="C356" s="70" t="s">
        <v>648</v>
      </c>
      <c r="D356" s="70" t="s">
        <v>651</v>
      </c>
      <c r="E356" s="70">
        <v>120000</v>
      </c>
      <c r="F356" s="70">
        <v>-119999</v>
      </c>
      <c r="G356" s="70">
        <v>1</v>
      </c>
      <c r="H356" s="70"/>
    </row>
    <row r="357" spans="1:8" ht="24" x14ac:dyDescent="0.55000000000000004">
      <c r="A357" s="70" t="s">
        <v>652</v>
      </c>
      <c r="B357" s="70" t="s">
        <v>11</v>
      </c>
      <c r="C357" s="70" t="s">
        <v>648</v>
      </c>
      <c r="D357" s="70" t="s">
        <v>653</v>
      </c>
      <c r="E357" s="70">
        <v>55000</v>
      </c>
      <c r="F357" s="70">
        <v>-54999</v>
      </c>
      <c r="G357" s="70">
        <v>1</v>
      </c>
      <c r="H357" s="70"/>
    </row>
    <row r="358" spans="1:8" ht="24" x14ac:dyDescent="0.55000000000000004">
      <c r="A358" s="70" t="s">
        <v>654</v>
      </c>
      <c r="B358" s="70" t="s">
        <v>11</v>
      </c>
      <c r="C358" s="70" t="s">
        <v>500</v>
      </c>
      <c r="D358" s="70" t="s">
        <v>655</v>
      </c>
      <c r="E358" s="70">
        <v>16000</v>
      </c>
      <c r="F358" s="70">
        <v>-15999</v>
      </c>
      <c r="G358" s="70">
        <v>1</v>
      </c>
      <c r="H358" s="70"/>
    </row>
    <row r="359" spans="1:8" ht="24" x14ac:dyDescent="0.55000000000000004">
      <c r="A359" s="70" t="s">
        <v>656</v>
      </c>
      <c r="B359" s="70" t="s">
        <v>11</v>
      </c>
      <c r="C359" s="70" t="s">
        <v>500</v>
      </c>
      <c r="D359" s="70" t="s">
        <v>657</v>
      </c>
      <c r="E359" s="70">
        <v>28215</v>
      </c>
      <c r="F359" s="70">
        <v>-28214</v>
      </c>
      <c r="G359" s="70">
        <v>1</v>
      </c>
      <c r="H359" s="70"/>
    </row>
    <row r="360" spans="1:8" ht="24" x14ac:dyDescent="0.55000000000000004">
      <c r="A360" s="70" t="s">
        <v>658</v>
      </c>
      <c r="B360" s="70" t="s">
        <v>11</v>
      </c>
      <c r="C360" s="70" t="s">
        <v>500</v>
      </c>
      <c r="D360" s="70" t="s">
        <v>659</v>
      </c>
      <c r="E360" s="70">
        <v>85650</v>
      </c>
      <c r="F360" s="70">
        <v>-85649</v>
      </c>
      <c r="G360" s="70">
        <v>1</v>
      </c>
      <c r="H360" s="70"/>
    </row>
    <row r="361" spans="1:8" ht="24" x14ac:dyDescent="0.55000000000000004">
      <c r="A361" s="70" t="s">
        <v>660</v>
      </c>
      <c r="B361" s="70" t="s">
        <v>11</v>
      </c>
      <c r="C361" s="70" t="s">
        <v>500</v>
      </c>
      <c r="D361" s="70" t="s">
        <v>661</v>
      </c>
      <c r="E361" s="70">
        <v>100000</v>
      </c>
      <c r="F361" s="70">
        <v>-99999</v>
      </c>
      <c r="G361" s="70">
        <v>1</v>
      </c>
      <c r="H361" s="70"/>
    </row>
    <row r="362" spans="1:8" ht="24" x14ac:dyDescent="0.55000000000000004">
      <c r="A362" s="70" t="s">
        <v>662</v>
      </c>
      <c r="B362" s="70" t="s">
        <v>11</v>
      </c>
      <c r="C362" s="70" t="s">
        <v>663</v>
      </c>
      <c r="D362" s="70" t="s">
        <v>664</v>
      </c>
      <c r="E362" s="70">
        <v>19700</v>
      </c>
      <c r="F362" s="70">
        <v>-19699</v>
      </c>
      <c r="G362" s="70">
        <v>1</v>
      </c>
      <c r="H362" s="70"/>
    </row>
    <row r="363" spans="1:8" ht="24" x14ac:dyDescent="0.55000000000000004">
      <c r="A363" s="70" t="s">
        <v>665</v>
      </c>
      <c r="B363" s="70" t="s">
        <v>11</v>
      </c>
      <c r="C363" s="70" t="s">
        <v>82</v>
      </c>
      <c r="D363" s="70" t="s">
        <v>666</v>
      </c>
      <c r="E363" s="70">
        <v>181800</v>
      </c>
      <c r="F363" s="70">
        <v>-181799</v>
      </c>
      <c r="G363" s="70">
        <v>1</v>
      </c>
      <c r="H363" s="70"/>
    </row>
    <row r="364" spans="1:8" ht="24" x14ac:dyDescent="0.55000000000000004">
      <c r="A364" s="70" t="s">
        <v>667</v>
      </c>
      <c r="B364" s="70" t="s">
        <v>11</v>
      </c>
      <c r="C364" s="70" t="s">
        <v>82</v>
      </c>
      <c r="D364" s="70" t="s">
        <v>668</v>
      </c>
      <c r="E364" s="70">
        <v>7700</v>
      </c>
      <c r="F364" s="70">
        <v>-7699</v>
      </c>
      <c r="G364" s="70">
        <v>1</v>
      </c>
      <c r="H364" s="70"/>
    </row>
    <row r="365" spans="1:8" ht="24" x14ac:dyDescent="0.55000000000000004">
      <c r="A365" s="70" t="s">
        <v>669</v>
      </c>
      <c r="B365" s="70" t="s">
        <v>11</v>
      </c>
      <c r="C365" s="70" t="s">
        <v>670</v>
      </c>
      <c r="D365" s="70" t="s">
        <v>671</v>
      </c>
      <c r="E365" s="70">
        <v>315000</v>
      </c>
      <c r="F365" s="70">
        <v>-314999</v>
      </c>
      <c r="G365" s="70">
        <v>1</v>
      </c>
      <c r="H365" s="70"/>
    </row>
    <row r="366" spans="1:8" ht="24" x14ac:dyDescent="0.55000000000000004">
      <c r="A366" s="70" t="s">
        <v>672</v>
      </c>
      <c r="B366" s="70" t="s">
        <v>11</v>
      </c>
      <c r="C366" s="70" t="s">
        <v>673</v>
      </c>
      <c r="D366" s="70" t="s">
        <v>674</v>
      </c>
      <c r="E366" s="70">
        <v>690000</v>
      </c>
      <c r="F366" s="70">
        <v>-689999</v>
      </c>
      <c r="G366" s="70">
        <v>1</v>
      </c>
      <c r="H366" s="70"/>
    </row>
    <row r="367" spans="1:8" ht="24" x14ac:dyDescent="0.55000000000000004">
      <c r="A367" s="70" t="s">
        <v>675</v>
      </c>
      <c r="B367" s="70" t="s">
        <v>11</v>
      </c>
      <c r="C367" s="70" t="s">
        <v>676</v>
      </c>
      <c r="D367" s="70" t="s">
        <v>677</v>
      </c>
      <c r="E367" s="70">
        <v>1200000</v>
      </c>
      <c r="F367" s="70">
        <v>-840986.3</v>
      </c>
      <c r="G367" s="70">
        <v>359013.7</v>
      </c>
      <c r="H367" s="70"/>
    </row>
    <row r="368" spans="1:8" ht="24" x14ac:dyDescent="0.55000000000000004">
      <c r="A368" s="70" t="s">
        <v>678</v>
      </c>
      <c r="B368" s="70" t="s">
        <v>11</v>
      </c>
      <c r="C368" s="70" t="s">
        <v>676</v>
      </c>
      <c r="D368" s="70" t="s">
        <v>679</v>
      </c>
      <c r="E368" s="70">
        <v>1200000</v>
      </c>
      <c r="F368" s="70">
        <v>-840986.3</v>
      </c>
      <c r="G368" s="70">
        <v>359013.7</v>
      </c>
      <c r="H368" s="70"/>
    </row>
    <row r="369" spans="1:8" ht="24" x14ac:dyDescent="0.55000000000000004">
      <c r="A369" s="70" t="s">
        <v>680</v>
      </c>
      <c r="B369" s="70" t="s">
        <v>11</v>
      </c>
      <c r="C369" s="70" t="s">
        <v>676</v>
      </c>
      <c r="D369" s="70" t="s">
        <v>681</v>
      </c>
      <c r="E369" s="70">
        <v>1200000</v>
      </c>
      <c r="F369" s="70">
        <v>-840986.3</v>
      </c>
      <c r="G369" s="70">
        <v>359013.7</v>
      </c>
      <c r="H369" s="70"/>
    </row>
    <row r="370" spans="1:8" ht="24" x14ac:dyDescent="0.55000000000000004">
      <c r="A370" s="70" t="s">
        <v>682</v>
      </c>
      <c r="B370" s="70" t="s">
        <v>11</v>
      </c>
      <c r="C370" s="70" t="s">
        <v>131</v>
      </c>
      <c r="D370" s="70" t="s">
        <v>683</v>
      </c>
      <c r="E370" s="70">
        <v>11700</v>
      </c>
      <c r="F370" s="70">
        <v>-6535.97</v>
      </c>
      <c r="G370" s="70">
        <v>5164.03</v>
      </c>
      <c r="H370" s="70"/>
    </row>
    <row r="371" spans="1:8" ht="24" x14ac:dyDescent="0.55000000000000004">
      <c r="A371" s="70" t="s">
        <v>684</v>
      </c>
      <c r="B371" s="70" t="s">
        <v>11</v>
      </c>
      <c r="C371" s="70" t="s">
        <v>685</v>
      </c>
      <c r="D371" s="70" t="s">
        <v>686</v>
      </c>
      <c r="E371" s="70">
        <v>480000</v>
      </c>
      <c r="F371" s="70">
        <v>-264723.28999999998</v>
      </c>
      <c r="G371" s="70">
        <v>215276.71</v>
      </c>
      <c r="H371" s="70"/>
    </row>
    <row r="372" spans="1:8" ht="24" x14ac:dyDescent="0.55000000000000004">
      <c r="A372" s="70" t="s">
        <v>687</v>
      </c>
      <c r="B372" s="70" t="s">
        <v>11</v>
      </c>
      <c r="C372" s="70" t="s">
        <v>688</v>
      </c>
      <c r="D372" s="70" t="s">
        <v>689</v>
      </c>
      <c r="E372" s="70">
        <v>129000</v>
      </c>
      <c r="F372" s="70">
        <v>-128999</v>
      </c>
      <c r="G372" s="70">
        <v>1</v>
      </c>
      <c r="H372" s="70"/>
    </row>
    <row r="373" spans="1:8" ht="24" x14ac:dyDescent="0.55000000000000004">
      <c r="A373" s="70" t="s">
        <v>690</v>
      </c>
      <c r="B373" s="70" t="s">
        <v>11</v>
      </c>
      <c r="C373" s="70" t="s">
        <v>688</v>
      </c>
      <c r="D373" s="70" t="s">
        <v>691</v>
      </c>
      <c r="E373" s="70">
        <v>190000</v>
      </c>
      <c r="F373" s="70">
        <v>-189999</v>
      </c>
      <c r="G373" s="70">
        <v>1</v>
      </c>
      <c r="H373" s="70"/>
    </row>
    <row r="374" spans="1:8" ht="24" x14ac:dyDescent="0.55000000000000004">
      <c r="A374" s="70" t="s">
        <v>692</v>
      </c>
      <c r="B374" s="70" t="s">
        <v>11</v>
      </c>
      <c r="C374" s="70" t="s">
        <v>688</v>
      </c>
      <c r="D374" s="70" t="s">
        <v>693</v>
      </c>
      <c r="E374" s="70">
        <v>22000</v>
      </c>
      <c r="F374" s="70">
        <v>-21999</v>
      </c>
      <c r="G374" s="70">
        <v>1</v>
      </c>
      <c r="H374" s="70"/>
    </row>
    <row r="375" spans="1:8" ht="24" x14ac:dyDescent="0.55000000000000004">
      <c r="A375" s="70" t="s">
        <v>694</v>
      </c>
      <c r="B375" s="70" t="s">
        <v>11</v>
      </c>
      <c r="C375" s="70" t="s">
        <v>688</v>
      </c>
      <c r="D375" s="70" t="s">
        <v>695</v>
      </c>
      <c r="E375" s="70">
        <v>280000</v>
      </c>
      <c r="F375" s="70">
        <v>-279999</v>
      </c>
      <c r="G375" s="70">
        <v>1</v>
      </c>
      <c r="H375" s="70"/>
    </row>
    <row r="376" spans="1:8" ht="24" x14ac:dyDescent="0.55000000000000004">
      <c r="A376" s="70" t="s">
        <v>696</v>
      </c>
      <c r="B376" s="70" t="s">
        <v>11</v>
      </c>
      <c r="C376" s="70" t="s">
        <v>688</v>
      </c>
      <c r="D376" s="70" t="s">
        <v>697</v>
      </c>
      <c r="E376" s="70">
        <v>75000</v>
      </c>
      <c r="F376" s="70">
        <v>-74999</v>
      </c>
      <c r="G376" s="70">
        <v>1</v>
      </c>
      <c r="H376" s="70"/>
    </row>
    <row r="377" spans="1:8" ht="24" x14ac:dyDescent="0.55000000000000004">
      <c r="A377" s="70" t="s">
        <v>698</v>
      </c>
      <c r="B377" s="70" t="s">
        <v>11</v>
      </c>
      <c r="C377" s="70" t="s">
        <v>688</v>
      </c>
      <c r="D377" s="70" t="s">
        <v>699</v>
      </c>
      <c r="E377" s="70">
        <v>110000</v>
      </c>
      <c r="F377" s="70">
        <v>-109999</v>
      </c>
      <c r="G377" s="70">
        <v>1</v>
      </c>
      <c r="H377" s="70"/>
    </row>
    <row r="378" spans="1:8" ht="24" x14ac:dyDescent="0.55000000000000004">
      <c r="A378" s="70" t="s">
        <v>700</v>
      </c>
      <c r="B378" s="70" t="s">
        <v>11</v>
      </c>
      <c r="C378" s="70" t="s">
        <v>688</v>
      </c>
      <c r="D378" s="70" t="s">
        <v>701</v>
      </c>
      <c r="E378" s="70">
        <v>95000</v>
      </c>
      <c r="F378" s="70">
        <v>-94999</v>
      </c>
      <c r="G378" s="70">
        <v>1</v>
      </c>
      <c r="H378" s="70"/>
    </row>
    <row r="379" spans="1:8" ht="24" x14ac:dyDescent="0.55000000000000004">
      <c r="A379" s="70" t="s">
        <v>702</v>
      </c>
      <c r="B379" s="70" t="s">
        <v>11</v>
      </c>
      <c r="C379" s="70" t="s">
        <v>688</v>
      </c>
      <c r="D379" s="70" t="s">
        <v>703</v>
      </c>
      <c r="E379" s="70">
        <v>40000</v>
      </c>
      <c r="F379" s="70">
        <v>-39999</v>
      </c>
      <c r="G379" s="70">
        <v>1</v>
      </c>
      <c r="H379" s="70"/>
    </row>
    <row r="380" spans="1:8" ht="24" x14ac:dyDescent="0.55000000000000004">
      <c r="A380" s="70" t="s">
        <v>704</v>
      </c>
      <c r="B380" s="70" t="s">
        <v>11</v>
      </c>
      <c r="C380" s="70" t="s">
        <v>705</v>
      </c>
      <c r="D380" s="70" t="s">
        <v>706</v>
      </c>
      <c r="E380" s="70">
        <v>369000</v>
      </c>
      <c r="F380" s="70">
        <v>-249706.85</v>
      </c>
      <c r="G380" s="70">
        <v>119293.15</v>
      </c>
      <c r="H380" s="70"/>
    </row>
    <row r="381" spans="1:8" ht="24" x14ac:dyDescent="0.55000000000000004">
      <c r="A381" s="70" t="s">
        <v>707</v>
      </c>
      <c r="B381" s="70" t="s">
        <v>11</v>
      </c>
      <c r="C381" s="70" t="s">
        <v>708</v>
      </c>
      <c r="D381" s="70" t="s">
        <v>709</v>
      </c>
      <c r="E381" s="70">
        <v>894995</v>
      </c>
      <c r="F381" s="70">
        <v>-590941.9</v>
      </c>
      <c r="G381" s="70">
        <v>304053.09999999998</v>
      </c>
      <c r="H381" s="70"/>
    </row>
    <row r="382" spans="1:8" ht="24" x14ac:dyDescent="0.55000000000000004">
      <c r="A382" s="70" t="s">
        <v>710</v>
      </c>
      <c r="B382" s="70" t="s">
        <v>11</v>
      </c>
      <c r="C382" s="70" t="s">
        <v>711</v>
      </c>
      <c r="D382" s="70" t="s">
        <v>712</v>
      </c>
      <c r="E382" s="70">
        <v>999990</v>
      </c>
      <c r="F382" s="70">
        <v>-609856.92000000004</v>
      </c>
      <c r="G382" s="70">
        <v>390133.08</v>
      </c>
      <c r="H382" s="70"/>
    </row>
    <row r="383" spans="1:8" ht="24" x14ac:dyDescent="0.55000000000000004">
      <c r="A383" s="70" t="s">
        <v>713</v>
      </c>
      <c r="B383" s="70" t="s">
        <v>11</v>
      </c>
      <c r="C383" s="70" t="s">
        <v>594</v>
      </c>
      <c r="D383" s="70" t="s">
        <v>714</v>
      </c>
      <c r="E383" s="70">
        <v>657000</v>
      </c>
      <c r="F383" s="70">
        <v>-656999</v>
      </c>
      <c r="G383" s="70">
        <v>1</v>
      </c>
      <c r="H383" s="70"/>
    </row>
    <row r="384" spans="1:8" ht="24" x14ac:dyDescent="0.55000000000000004">
      <c r="A384" s="70" t="s">
        <v>715</v>
      </c>
      <c r="B384" s="70" t="s">
        <v>11</v>
      </c>
      <c r="C384" s="70" t="s">
        <v>594</v>
      </c>
      <c r="D384" s="70" t="s">
        <v>716</v>
      </c>
      <c r="E384" s="70">
        <v>464000</v>
      </c>
      <c r="F384" s="70">
        <v>-463999</v>
      </c>
      <c r="G384" s="70">
        <v>1</v>
      </c>
      <c r="H384" s="70"/>
    </row>
    <row r="385" spans="1:8" ht="24" x14ac:dyDescent="0.55000000000000004">
      <c r="A385" s="70" t="s">
        <v>717</v>
      </c>
      <c r="B385" s="70" t="s">
        <v>11</v>
      </c>
      <c r="C385" s="70" t="s">
        <v>594</v>
      </c>
      <c r="D385" s="70" t="s">
        <v>718</v>
      </c>
      <c r="E385" s="70">
        <v>38900</v>
      </c>
      <c r="F385" s="70">
        <v>-38899</v>
      </c>
      <c r="G385" s="70">
        <v>1</v>
      </c>
      <c r="H385" s="70"/>
    </row>
    <row r="386" spans="1:8" ht="24" x14ac:dyDescent="0.55000000000000004">
      <c r="A386" s="70" t="s">
        <v>719</v>
      </c>
      <c r="B386" s="70" t="s">
        <v>11</v>
      </c>
      <c r="C386" s="70" t="s">
        <v>594</v>
      </c>
      <c r="D386" s="70" t="s">
        <v>720</v>
      </c>
      <c r="E386" s="70">
        <v>6800</v>
      </c>
      <c r="F386" s="70">
        <v>-6799</v>
      </c>
      <c r="G386" s="70">
        <v>1</v>
      </c>
      <c r="H386" s="70"/>
    </row>
    <row r="387" spans="1:8" ht="24" x14ac:dyDescent="0.55000000000000004">
      <c r="A387" s="70" t="s">
        <v>721</v>
      </c>
      <c r="B387" s="70" t="s">
        <v>11</v>
      </c>
      <c r="C387" s="70" t="s">
        <v>594</v>
      </c>
      <c r="D387" s="70" t="s">
        <v>722</v>
      </c>
      <c r="E387" s="70">
        <v>19800</v>
      </c>
      <c r="F387" s="70">
        <v>-19799</v>
      </c>
      <c r="G387" s="70">
        <v>1</v>
      </c>
      <c r="H387" s="70"/>
    </row>
    <row r="388" spans="1:8" ht="24" x14ac:dyDescent="0.55000000000000004">
      <c r="A388" s="70" t="s">
        <v>723</v>
      </c>
      <c r="B388" s="70" t="s">
        <v>11</v>
      </c>
      <c r="C388" s="70" t="s">
        <v>594</v>
      </c>
      <c r="D388" s="70" t="s">
        <v>724</v>
      </c>
      <c r="E388" s="70">
        <v>1296000</v>
      </c>
      <c r="F388" s="70">
        <v>-1295999</v>
      </c>
      <c r="G388" s="70">
        <v>1</v>
      </c>
      <c r="H388" s="70"/>
    </row>
    <row r="389" spans="1:8" ht="24" x14ac:dyDescent="0.55000000000000004">
      <c r="A389" s="70" t="s">
        <v>725</v>
      </c>
      <c r="B389" s="70" t="s">
        <v>11</v>
      </c>
      <c r="C389" s="70" t="s">
        <v>594</v>
      </c>
      <c r="D389" s="70" t="s">
        <v>726</v>
      </c>
      <c r="E389" s="70">
        <v>132000</v>
      </c>
      <c r="F389" s="70">
        <v>-131999</v>
      </c>
      <c r="G389" s="70">
        <v>1</v>
      </c>
      <c r="H389" s="70"/>
    </row>
    <row r="390" spans="1:8" ht="24" x14ac:dyDescent="0.55000000000000004">
      <c r="A390" s="70" t="s">
        <v>727</v>
      </c>
      <c r="B390" s="70" t="s">
        <v>11</v>
      </c>
      <c r="C390" s="70" t="s">
        <v>594</v>
      </c>
      <c r="D390" s="70" t="s">
        <v>728</v>
      </c>
      <c r="E390" s="70">
        <v>28000</v>
      </c>
      <c r="F390" s="70">
        <v>-27999</v>
      </c>
      <c r="G390" s="70">
        <v>1</v>
      </c>
      <c r="H390" s="70"/>
    </row>
    <row r="391" spans="1:8" ht="24" x14ac:dyDescent="0.55000000000000004">
      <c r="A391" s="70" t="s">
        <v>729</v>
      </c>
      <c r="B391" s="70" t="s">
        <v>11</v>
      </c>
      <c r="C391" s="70" t="s">
        <v>594</v>
      </c>
      <c r="D391" s="70" t="s">
        <v>730</v>
      </c>
      <c r="E391" s="70">
        <v>170000</v>
      </c>
      <c r="F391" s="70">
        <v>-169999</v>
      </c>
      <c r="G391" s="70">
        <v>1</v>
      </c>
      <c r="H391" s="70"/>
    </row>
    <row r="392" spans="1:8" ht="24" x14ac:dyDescent="0.55000000000000004">
      <c r="A392" s="70" t="s">
        <v>731</v>
      </c>
      <c r="B392" s="70" t="s">
        <v>11</v>
      </c>
      <c r="C392" s="70" t="s">
        <v>594</v>
      </c>
      <c r="D392" s="70" t="s">
        <v>732</v>
      </c>
      <c r="E392" s="70">
        <v>11500</v>
      </c>
      <c r="F392" s="70">
        <v>-11499</v>
      </c>
      <c r="G392" s="70">
        <v>1</v>
      </c>
      <c r="H392" s="70"/>
    </row>
    <row r="393" spans="1:8" ht="24" x14ac:dyDescent="0.55000000000000004">
      <c r="A393" s="70" t="s">
        <v>733</v>
      </c>
      <c r="B393" s="70" t="s">
        <v>11</v>
      </c>
      <c r="C393" s="70" t="s">
        <v>594</v>
      </c>
      <c r="D393" s="70" t="s">
        <v>716</v>
      </c>
      <c r="E393" s="70">
        <v>684800</v>
      </c>
      <c r="F393" s="70">
        <v>-684799</v>
      </c>
      <c r="G393" s="70">
        <v>1</v>
      </c>
      <c r="H393" s="70"/>
    </row>
    <row r="394" spans="1:8" ht="24" x14ac:dyDescent="0.55000000000000004">
      <c r="A394" s="70" t="s">
        <v>734</v>
      </c>
      <c r="B394" s="70" t="s">
        <v>11</v>
      </c>
      <c r="C394" s="70" t="s">
        <v>594</v>
      </c>
      <c r="D394" s="70" t="s">
        <v>735</v>
      </c>
      <c r="E394" s="70">
        <v>499000</v>
      </c>
      <c r="F394" s="70">
        <v>-498999</v>
      </c>
      <c r="G394" s="70">
        <v>1</v>
      </c>
      <c r="H394" s="70"/>
    </row>
    <row r="395" spans="1:8" ht="24" x14ac:dyDescent="0.55000000000000004">
      <c r="A395" s="70" t="s">
        <v>736</v>
      </c>
      <c r="B395" s="70" t="s">
        <v>11</v>
      </c>
      <c r="C395" s="70" t="s">
        <v>594</v>
      </c>
      <c r="D395" s="70" t="s">
        <v>737</v>
      </c>
      <c r="E395" s="70">
        <v>106000</v>
      </c>
      <c r="F395" s="70">
        <v>-105999</v>
      </c>
      <c r="G395" s="70">
        <v>1</v>
      </c>
      <c r="H395" s="70"/>
    </row>
    <row r="396" spans="1:8" ht="24" x14ac:dyDescent="0.55000000000000004">
      <c r="A396" s="70" t="s">
        <v>738</v>
      </c>
      <c r="B396" s="70" t="s">
        <v>11</v>
      </c>
      <c r="C396" s="70" t="s">
        <v>594</v>
      </c>
      <c r="D396" s="70" t="s">
        <v>739</v>
      </c>
      <c r="E396" s="70">
        <v>99000</v>
      </c>
      <c r="F396" s="70">
        <v>-98999</v>
      </c>
      <c r="G396" s="70">
        <v>1</v>
      </c>
      <c r="H396" s="70"/>
    </row>
    <row r="397" spans="1:8" ht="24" x14ac:dyDescent="0.55000000000000004">
      <c r="A397" s="70" t="s">
        <v>740</v>
      </c>
      <c r="B397" s="70" t="s">
        <v>11</v>
      </c>
      <c r="C397" s="70" t="s">
        <v>594</v>
      </c>
      <c r="D397" s="70" t="s">
        <v>735</v>
      </c>
      <c r="E397" s="70">
        <v>400000</v>
      </c>
      <c r="F397" s="70">
        <v>-399999</v>
      </c>
      <c r="G397" s="70">
        <v>1</v>
      </c>
      <c r="H397" s="70"/>
    </row>
    <row r="398" spans="1:8" ht="24" x14ac:dyDescent="0.55000000000000004">
      <c r="A398" s="70" t="s">
        <v>741</v>
      </c>
      <c r="B398" s="70" t="s">
        <v>11</v>
      </c>
      <c r="C398" s="70" t="s">
        <v>594</v>
      </c>
      <c r="D398" s="70" t="s">
        <v>742</v>
      </c>
      <c r="E398" s="70">
        <v>200000</v>
      </c>
      <c r="F398" s="70">
        <v>-199999</v>
      </c>
      <c r="G398" s="70">
        <v>1</v>
      </c>
      <c r="H398" s="70"/>
    </row>
    <row r="399" spans="1:8" ht="24" x14ac:dyDescent="0.55000000000000004">
      <c r="A399" s="70" t="s">
        <v>743</v>
      </c>
      <c r="B399" s="70" t="s">
        <v>11</v>
      </c>
      <c r="C399" s="70" t="s">
        <v>594</v>
      </c>
      <c r="D399" s="70" t="s">
        <v>744</v>
      </c>
      <c r="E399" s="70">
        <v>50000</v>
      </c>
      <c r="F399" s="70">
        <v>-49999</v>
      </c>
      <c r="G399" s="70">
        <v>1</v>
      </c>
      <c r="H399" s="70"/>
    </row>
    <row r="400" spans="1:8" ht="24" x14ac:dyDescent="0.55000000000000004">
      <c r="A400" s="70" t="s">
        <v>745</v>
      </c>
      <c r="B400" s="70" t="s">
        <v>11</v>
      </c>
      <c r="C400" s="70" t="s">
        <v>594</v>
      </c>
      <c r="D400" s="70" t="s">
        <v>746</v>
      </c>
      <c r="E400" s="70">
        <v>144000</v>
      </c>
      <c r="F400" s="70">
        <v>-143999</v>
      </c>
      <c r="G400" s="70">
        <v>1</v>
      </c>
      <c r="H400" s="70"/>
    </row>
    <row r="401" spans="1:8" ht="24" x14ac:dyDescent="0.55000000000000004">
      <c r="A401" s="70" t="s">
        <v>747</v>
      </c>
      <c r="B401" s="70" t="s">
        <v>11</v>
      </c>
      <c r="C401" s="70" t="s">
        <v>594</v>
      </c>
      <c r="D401" s="70" t="s">
        <v>748</v>
      </c>
      <c r="E401" s="70">
        <v>30000</v>
      </c>
      <c r="F401" s="70">
        <v>-29999</v>
      </c>
      <c r="G401" s="70">
        <v>1</v>
      </c>
      <c r="H401" s="70"/>
    </row>
    <row r="402" spans="1:8" ht="24" x14ac:dyDescent="0.55000000000000004">
      <c r="A402" s="70" t="s">
        <v>749</v>
      </c>
      <c r="B402" s="70" t="s">
        <v>11</v>
      </c>
      <c r="C402" s="70" t="s">
        <v>594</v>
      </c>
      <c r="D402" s="70" t="s">
        <v>750</v>
      </c>
      <c r="E402" s="70">
        <v>15000</v>
      </c>
      <c r="F402" s="70">
        <v>-14999</v>
      </c>
      <c r="G402" s="70">
        <v>1</v>
      </c>
      <c r="H402" s="70"/>
    </row>
    <row r="403" spans="1:8" ht="24" x14ac:dyDescent="0.55000000000000004">
      <c r="A403" s="70" t="s">
        <v>751</v>
      </c>
      <c r="B403" s="70" t="s">
        <v>11</v>
      </c>
      <c r="C403" s="70" t="s">
        <v>594</v>
      </c>
      <c r="D403" s="70" t="s">
        <v>752</v>
      </c>
      <c r="E403" s="70">
        <v>16000</v>
      </c>
      <c r="F403" s="70">
        <v>-15999</v>
      </c>
      <c r="G403" s="70">
        <v>1</v>
      </c>
      <c r="H403" s="70"/>
    </row>
    <row r="404" spans="1:8" ht="24" x14ac:dyDescent="0.55000000000000004">
      <c r="A404" s="70" t="s">
        <v>753</v>
      </c>
      <c r="B404" s="70" t="s">
        <v>11</v>
      </c>
      <c r="C404" s="70" t="s">
        <v>754</v>
      </c>
      <c r="D404" s="70" t="s">
        <v>755</v>
      </c>
      <c r="E404" s="70">
        <v>72000</v>
      </c>
      <c r="F404" s="70">
        <v>-53847.06</v>
      </c>
      <c r="G404" s="70">
        <v>18152.939999999999</v>
      </c>
      <c r="H404" s="70"/>
    </row>
    <row r="405" spans="1:8" ht="24" x14ac:dyDescent="0.55000000000000004">
      <c r="A405" s="70" t="s">
        <v>756</v>
      </c>
      <c r="B405" s="70" t="s">
        <v>11</v>
      </c>
      <c r="C405" s="70" t="s">
        <v>754</v>
      </c>
      <c r="D405" s="70" t="s">
        <v>755</v>
      </c>
      <c r="E405" s="70">
        <v>72000</v>
      </c>
      <c r="F405" s="70">
        <v>-53847.06</v>
      </c>
      <c r="G405" s="70">
        <v>18152.939999999999</v>
      </c>
      <c r="H405" s="70"/>
    </row>
    <row r="406" spans="1:8" ht="24" x14ac:dyDescent="0.55000000000000004">
      <c r="A406" s="70" t="s">
        <v>757</v>
      </c>
      <c r="B406" s="70" t="s">
        <v>11</v>
      </c>
      <c r="C406" s="70" t="s">
        <v>754</v>
      </c>
      <c r="D406" s="70" t="s">
        <v>755</v>
      </c>
      <c r="E406" s="70">
        <v>72000</v>
      </c>
      <c r="F406" s="70">
        <v>-53847.06</v>
      </c>
      <c r="G406" s="70">
        <v>18152.939999999999</v>
      </c>
      <c r="H406" s="70"/>
    </row>
    <row r="407" spans="1:8" ht="24" x14ac:dyDescent="0.55000000000000004">
      <c r="A407" s="70" t="s">
        <v>758</v>
      </c>
      <c r="B407" s="70" t="s">
        <v>11</v>
      </c>
      <c r="C407" s="70" t="s">
        <v>754</v>
      </c>
      <c r="D407" s="70" t="s">
        <v>755</v>
      </c>
      <c r="E407" s="70">
        <v>72000</v>
      </c>
      <c r="F407" s="70">
        <v>-53847.06</v>
      </c>
      <c r="G407" s="70">
        <v>18152.939999999999</v>
      </c>
      <c r="H407" s="70"/>
    </row>
    <row r="408" spans="1:8" ht="24" x14ac:dyDescent="0.55000000000000004">
      <c r="A408" s="70" t="s">
        <v>759</v>
      </c>
      <c r="B408" s="70" t="s">
        <v>11</v>
      </c>
      <c r="C408" s="70" t="s">
        <v>754</v>
      </c>
      <c r="D408" s="70" t="s">
        <v>755</v>
      </c>
      <c r="E408" s="70">
        <v>72000</v>
      </c>
      <c r="F408" s="70">
        <v>-53847.06</v>
      </c>
      <c r="G408" s="70">
        <v>18152.939999999999</v>
      </c>
      <c r="H408" s="70"/>
    </row>
    <row r="409" spans="1:8" ht="24" x14ac:dyDescent="0.55000000000000004">
      <c r="A409" s="70" t="s">
        <v>760</v>
      </c>
      <c r="B409" s="70" t="s">
        <v>11</v>
      </c>
      <c r="C409" s="70" t="s">
        <v>754</v>
      </c>
      <c r="D409" s="70" t="s">
        <v>761</v>
      </c>
      <c r="E409" s="70">
        <v>31200</v>
      </c>
      <c r="F409" s="70">
        <v>-24746.3</v>
      </c>
      <c r="G409" s="70">
        <v>6453.7</v>
      </c>
      <c r="H409" s="70"/>
    </row>
    <row r="410" spans="1:8" ht="24" x14ac:dyDescent="0.55000000000000004">
      <c r="A410" s="70" t="s">
        <v>760</v>
      </c>
      <c r="B410" s="70" t="s">
        <v>23</v>
      </c>
      <c r="C410" s="70" t="s">
        <v>754</v>
      </c>
      <c r="D410" s="70" t="s">
        <v>761</v>
      </c>
      <c r="E410" s="70">
        <v>46800</v>
      </c>
      <c r="F410" s="70">
        <v>-46799</v>
      </c>
      <c r="G410" s="70">
        <v>1</v>
      </c>
      <c r="H410" s="70"/>
    </row>
    <row r="411" spans="1:8" ht="24" x14ac:dyDescent="0.55000000000000004">
      <c r="A411" s="70" t="s">
        <v>762</v>
      </c>
      <c r="B411" s="70" t="s">
        <v>11</v>
      </c>
      <c r="C411" s="70" t="s">
        <v>754</v>
      </c>
      <c r="D411" s="70" t="s">
        <v>761</v>
      </c>
      <c r="E411" s="70">
        <v>31200</v>
      </c>
      <c r="F411" s="70">
        <v>-24746.3</v>
      </c>
      <c r="G411" s="70">
        <v>6453.7</v>
      </c>
      <c r="H411" s="70"/>
    </row>
    <row r="412" spans="1:8" ht="24" x14ac:dyDescent="0.55000000000000004">
      <c r="A412" s="70" t="s">
        <v>762</v>
      </c>
      <c r="B412" s="70" t="s">
        <v>23</v>
      </c>
      <c r="C412" s="70" t="s">
        <v>754</v>
      </c>
      <c r="D412" s="70" t="s">
        <v>761</v>
      </c>
      <c r="E412" s="70">
        <v>46800</v>
      </c>
      <c r="F412" s="70">
        <v>-46799</v>
      </c>
      <c r="G412" s="70">
        <v>1</v>
      </c>
      <c r="H412" s="70"/>
    </row>
    <row r="413" spans="1:8" ht="24" x14ac:dyDescent="0.55000000000000004">
      <c r="A413" s="70" t="s">
        <v>763</v>
      </c>
      <c r="B413" s="70" t="s">
        <v>11</v>
      </c>
      <c r="C413" s="70" t="s">
        <v>754</v>
      </c>
      <c r="D413" s="70" t="s">
        <v>761</v>
      </c>
      <c r="E413" s="70">
        <v>31200</v>
      </c>
      <c r="F413" s="70">
        <v>-24746.3</v>
      </c>
      <c r="G413" s="70">
        <v>6453.7</v>
      </c>
      <c r="H413" s="70"/>
    </row>
    <row r="414" spans="1:8" ht="24" x14ac:dyDescent="0.55000000000000004">
      <c r="A414" s="70" t="s">
        <v>763</v>
      </c>
      <c r="B414" s="70" t="s">
        <v>23</v>
      </c>
      <c r="C414" s="70" t="s">
        <v>754</v>
      </c>
      <c r="D414" s="70" t="s">
        <v>761</v>
      </c>
      <c r="E414" s="70">
        <v>46800</v>
      </c>
      <c r="F414" s="70">
        <v>-46799</v>
      </c>
      <c r="G414" s="70">
        <v>1</v>
      </c>
      <c r="H414" s="70"/>
    </row>
    <row r="415" spans="1:8" ht="24" x14ac:dyDescent="0.55000000000000004">
      <c r="A415" s="70" t="s">
        <v>764</v>
      </c>
      <c r="B415" s="70" t="s">
        <v>11</v>
      </c>
      <c r="C415" s="70" t="s">
        <v>765</v>
      </c>
      <c r="D415" s="70" t="s">
        <v>766</v>
      </c>
      <c r="E415" s="70">
        <v>170000</v>
      </c>
      <c r="F415" s="70">
        <v>-33627.4</v>
      </c>
      <c r="G415" s="70">
        <v>136372.6</v>
      </c>
      <c r="H415" s="70"/>
    </row>
    <row r="416" spans="1:8" ht="24" x14ac:dyDescent="0.55000000000000004">
      <c r="A416" s="70" t="s">
        <v>767</v>
      </c>
      <c r="B416" s="70" t="s">
        <v>11</v>
      </c>
      <c r="C416" s="70" t="s">
        <v>768</v>
      </c>
      <c r="D416" s="70" t="s">
        <v>769</v>
      </c>
      <c r="E416" s="70">
        <v>20000</v>
      </c>
      <c r="F416" s="70">
        <v>-3780.82</v>
      </c>
      <c r="G416" s="70">
        <v>16219.18</v>
      </c>
      <c r="H416" s="70"/>
    </row>
    <row r="417" spans="1:8" ht="24" x14ac:dyDescent="0.55000000000000004">
      <c r="A417" s="70" t="s">
        <v>770</v>
      </c>
      <c r="B417" s="70" t="s">
        <v>11</v>
      </c>
      <c r="C417" s="70" t="s">
        <v>768</v>
      </c>
      <c r="D417" s="70" t="s">
        <v>769</v>
      </c>
      <c r="E417" s="70">
        <v>20000</v>
      </c>
      <c r="F417" s="70">
        <v>-3780.82</v>
      </c>
      <c r="G417" s="70">
        <v>16219.18</v>
      </c>
      <c r="H417" s="70"/>
    </row>
    <row r="418" spans="1:8" ht="24" x14ac:dyDescent="0.55000000000000004">
      <c r="A418" s="70" t="s">
        <v>771</v>
      </c>
      <c r="B418" s="70" t="s">
        <v>11</v>
      </c>
      <c r="C418" s="70" t="s">
        <v>768</v>
      </c>
      <c r="D418" s="70" t="s">
        <v>769</v>
      </c>
      <c r="E418" s="70">
        <v>20000</v>
      </c>
      <c r="F418" s="70">
        <v>-3780.82</v>
      </c>
      <c r="G418" s="70">
        <v>16219.18</v>
      </c>
      <c r="H418" s="70"/>
    </row>
    <row r="419" spans="1:8" ht="24" x14ac:dyDescent="0.55000000000000004">
      <c r="A419" s="70" t="s">
        <v>772</v>
      </c>
      <c r="B419" s="70" t="s">
        <v>11</v>
      </c>
      <c r="C419" s="70" t="s">
        <v>768</v>
      </c>
      <c r="D419" s="70" t="s">
        <v>769</v>
      </c>
      <c r="E419" s="70">
        <v>20000</v>
      </c>
      <c r="F419" s="70">
        <v>-3780.82</v>
      </c>
      <c r="G419" s="70">
        <v>16219.18</v>
      </c>
      <c r="H419" s="70"/>
    </row>
    <row r="420" spans="1:8" ht="24" x14ac:dyDescent="0.55000000000000004">
      <c r="A420" s="70" t="s">
        <v>773</v>
      </c>
      <c r="B420" s="70" t="s">
        <v>11</v>
      </c>
      <c r="C420" s="70" t="s">
        <v>768</v>
      </c>
      <c r="D420" s="70" t="s">
        <v>769</v>
      </c>
      <c r="E420" s="70">
        <v>20000</v>
      </c>
      <c r="F420" s="70">
        <v>-3780.82</v>
      </c>
      <c r="G420" s="70">
        <v>16219.18</v>
      </c>
      <c r="H420" s="70"/>
    </row>
    <row r="421" spans="1:8" ht="24" x14ac:dyDescent="0.55000000000000004">
      <c r="A421" s="70" t="s">
        <v>774</v>
      </c>
      <c r="B421" s="70" t="s">
        <v>11</v>
      </c>
      <c r="C421" s="70" t="s">
        <v>775</v>
      </c>
      <c r="D421" s="70" t="s">
        <v>776</v>
      </c>
      <c r="E421" s="70">
        <v>463000</v>
      </c>
      <c r="F421" s="70">
        <v>-90824.11</v>
      </c>
      <c r="G421" s="70">
        <v>372175.89</v>
      </c>
      <c r="H421" s="70"/>
    </row>
    <row r="422" spans="1:8" ht="24" x14ac:dyDescent="0.55000000000000004">
      <c r="A422" s="70" t="s">
        <v>57</v>
      </c>
      <c r="B422" s="70" t="s">
        <v>58</v>
      </c>
      <c r="C422" s="70" t="s">
        <v>58</v>
      </c>
      <c r="D422" s="70" t="s">
        <v>58</v>
      </c>
      <c r="E422" s="70">
        <v>18456050</v>
      </c>
      <c r="F422" s="70">
        <v>-15645264.640000001</v>
      </c>
      <c r="G422" s="70">
        <v>2810785.36</v>
      </c>
      <c r="H422" s="70"/>
    </row>
    <row r="423" spans="1:8" ht="24" x14ac:dyDescent="0.55000000000000004">
      <c r="A423" s="75" t="s">
        <v>777</v>
      </c>
      <c r="B423" s="75" t="s">
        <v>58</v>
      </c>
      <c r="C423" s="75" t="s">
        <v>58</v>
      </c>
      <c r="D423" s="75" t="s">
        <v>58</v>
      </c>
      <c r="E423" s="75">
        <v>18456050</v>
      </c>
      <c r="F423" s="75">
        <v>-15645264.640000001</v>
      </c>
      <c r="G423" s="75">
        <v>2810785.36</v>
      </c>
      <c r="H423" s="75"/>
    </row>
    <row r="424" spans="1:8" ht="24" x14ac:dyDescent="0.55000000000000004">
      <c r="A424" s="70" t="s">
        <v>778</v>
      </c>
      <c r="B424" s="70" t="s">
        <v>11</v>
      </c>
      <c r="C424" s="70" t="s">
        <v>594</v>
      </c>
      <c r="D424" s="70" t="s">
        <v>779</v>
      </c>
      <c r="E424" s="70">
        <v>13000</v>
      </c>
      <c r="F424" s="70">
        <v>-12999</v>
      </c>
      <c r="G424" s="70">
        <v>1</v>
      </c>
      <c r="H424" s="70"/>
    </row>
    <row r="425" spans="1:8" ht="24" x14ac:dyDescent="0.55000000000000004">
      <c r="A425" s="70" t="s">
        <v>57</v>
      </c>
      <c r="B425" s="70" t="s">
        <v>58</v>
      </c>
      <c r="C425" s="70" t="s">
        <v>58</v>
      </c>
      <c r="D425" s="70" t="s">
        <v>58</v>
      </c>
      <c r="E425" s="70">
        <v>13000</v>
      </c>
      <c r="F425" s="70">
        <v>-12999</v>
      </c>
      <c r="G425" s="70">
        <v>1</v>
      </c>
      <c r="H425" s="70"/>
    </row>
    <row r="426" spans="1:8" ht="24" x14ac:dyDescent="0.55000000000000004">
      <c r="A426" s="75" t="s">
        <v>780</v>
      </c>
      <c r="B426" s="75" t="s">
        <v>58</v>
      </c>
      <c r="C426" s="75" t="s">
        <v>58</v>
      </c>
      <c r="D426" s="75" t="s">
        <v>58</v>
      </c>
      <c r="E426" s="75">
        <v>13000</v>
      </c>
      <c r="F426" s="75">
        <v>-12999</v>
      </c>
      <c r="G426" s="75">
        <v>1</v>
      </c>
      <c r="H426" s="75"/>
    </row>
    <row r="427" spans="1:8" ht="24" x14ac:dyDescent="0.55000000000000004">
      <c r="A427" s="70" t="s">
        <v>781</v>
      </c>
      <c r="B427" s="70" t="s">
        <v>11</v>
      </c>
      <c r="C427" s="70" t="s">
        <v>563</v>
      </c>
      <c r="D427" s="70" t="s">
        <v>782</v>
      </c>
      <c r="E427" s="70">
        <v>59000</v>
      </c>
      <c r="F427" s="70">
        <v>-58999</v>
      </c>
      <c r="G427" s="70">
        <v>1</v>
      </c>
      <c r="H427" s="70"/>
    </row>
    <row r="428" spans="1:8" ht="24" x14ac:dyDescent="0.55000000000000004">
      <c r="A428" s="70" t="s">
        <v>783</v>
      </c>
      <c r="B428" s="70" t="s">
        <v>11</v>
      </c>
      <c r="C428" s="70" t="s">
        <v>563</v>
      </c>
      <c r="D428" s="70" t="s">
        <v>784</v>
      </c>
      <c r="E428" s="70">
        <v>30000</v>
      </c>
      <c r="F428" s="70">
        <v>-29999</v>
      </c>
      <c r="G428" s="70">
        <v>1</v>
      </c>
      <c r="H428" s="70"/>
    </row>
    <row r="429" spans="1:8" ht="24" x14ac:dyDescent="0.55000000000000004">
      <c r="A429" s="70" t="s">
        <v>785</v>
      </c>
      <c r="B429" s="70" t="s">
        <v>11</v>
      </c>
      <c r="C429" s="70" t="s">
        <v>563</v>
      </c>
      <c r="D429" s="70" t="s">
        <v>786</v>
      </c>
      <c r="E429" s="70">
        <v>18000</v>
      </c>
      <c r="F429" s="70">
        <v>-17999</v>
      </c>
      <c r="G429" s="70">
        <v>1</v>
      </c>
      <c r="H429" s="70"/>
    </row>
    <row r="430" spans="1:8" ht="24" x14ac:dyDescent="0.55000000000000004">
      <c r="A430" s="70" t="s">
        <v>787</v>
      </c>
      <c r="B430" s="70" t="s">
        <v>11</v>
      </c>
      <c r="C430" s="70" t="s">
        <v>788</v>
      </c>
      <c r="D430" s="70" t="s">
        <v>789</v>
      </c>
      <c r="E430" s="70">
        <v>41560.58</v>
      </c>
      <c r="F430" s="70">
        <v>-14054.2</v>
      </c>
      <c r="G430" s="70">
        <v>27506.38</v>
      </c>
      <c r="H430" s="70"/>
    </row>
    <row r="431" spans="1:8" ht="24" x14ac:dyDescent="0.55000000000000004">
      <c r="A431" s="70" t="s">
        <v>787</v>
      </c>
      <c r="B431" s="70" t="s">
        <v>23</v>
      </c>
      <c r="C431" s="70" t="s">
        <v>788</v>
      </c>
      <c r="D431" s="70" t="s">
        <v>790</v>
      </c>
      <c r="E431" s="70">
        <v>704.42</v>
      </c>
      <c r="F431" s="70">
        <v>-703.42</v>
      </c>
      <c r="G431" s="70">
        <v>1</v>
      </c>
      <c r="H431" s="70"/>
    </row>
    <row r="432" spans="1:8" ht="24" x14ac:dyDescent="0.55000000000000004">
      <c r="A432" s="70" t="s">
        <v>791</v>
      </c>
      <c r="B432" s="70" t="s">
        <v>11</v>
      </c>
      <c r="C432" s="70" t="s">
        <v>788</v>
      </c>
      <c r="D432" s="70" t="s">
        <v>792</v>
      </c>
      <c r="E432" s="70">
        <v>30933.7</v>
      </c>
      <c r="F432" s="70">
        <v>-10460.59</v>
      </c>
      <c r="G432" s="70">
        <v>20473.11</v>
      </c>
      <c r="H432" s="70"/>
    </row>
    <row r="433" spans="1:8" ht="24" x14ac:dyDescent="0.55000000000000004">
      <c r="A433" s="70" t="s">
        <v>791</v>
      </c>
      <c r="B433" s="70" t="s">
        <v>23</v>
      </c>
      <c r="C433" s="70" t="s">
        <v>788</v>
      </c>
      <c r="D433" s="70" t="s">
        <v>793</v>
      </c>
      <c r="E433" s="70">
        <v>524.29999999999995</v>
      </c>
      <c r="F433" s="70">
        <v>-523.29999999999995</v>
      </c>
      <c r="G433" s="70">
        <v>1</v>
      </c>
      <c r="H433" s="70"/>
    </row>
    <row r="434" spans="1:8" ht="24" x14ac:dyDescent="0.55000000000000004">
      <c r="A434" s="70" t="s">
        <v>794</v>
      </c>
      <c r="B434" s="70" t="s">
        <v>11</v>
      </c>
      <c r="C434" s="70" t="s">
        <v>606</v>
      </c>
      <c r="D434" s="70" t="s">
        <v>795</v>
      </c>
      <c r="E434" s="70">
        <v>10000</v>
      </c>
      <c r="F434" s="70">
        <v>-2136.9899999999998</v>
      </c>
      <c r="G434" s="70">
        <v>7863.01</v>
      </c>
      <c r="H434" s="70"/>
    </row>
    <row r="435" spans="1:8" ht="24" x14ac:dyDescent="0.55000000000000004">
      <c r="A435" s="70" t="s">
        <v>796</v>
      </c>
      <c r="B435" s="70" t="s">
        <v>11</v>
      </c>
      <c r="C435" s="70" t="s">
        <v>606</v>
      </c>
      <c r="D435" s="70" t="s">
        <v>795</v>
      </c>
      <c r="E435" s="70">
        <v>10000</v>
      </c>
      <c r="F435" s="70">
        <v>-2136.9899999999998</v>
      </c>
      <c r="G435" s="70">
        <v>7863.01</v>
      </c>
      <c r="H435" s="70"/>
    </row>
    <row r="436" spans="1:8" ht="24" x14ac:dyDescent="0.55000000000000004">
      <c r="A436" s="70" t="s">
        <v>797</v>
      </c>
      <c r="B436" s="70" t="s">
        <v>11</v>
      </c>
      <c r="C436" s="70" t="s">
        <v>606</v>
      </c>
      <c r="D436" s="70" t="s">
        <v>798</v>
      </c>
      <c r="E436" s="70">
        <v>45000</v>
      </c>
      <c r="F436" s="70">
        <v>-9616.44</v>
      </c>
      <c r="G436" s="70">
        <v>35383.56</v>
      </c>
      <c r="H436" s="70"/>
    </row>
    <row r="437" spans="1:8" ht="24" x14ac:dyDescent="0.55000000000000004">
      <c r="A437" s="70" t="s">
        <v>57</v>
      </c>
      <c r="B437" s="70" t="s">
        <v>58</v>
      </c>
      <c r="C437" s="70" t="s">
        <v>58</v>
      </c>
      <c r="D437" s="70" t="s">
        <v>58</v>
      </c>
      <c r="E437" s="70">
        <v>245723</v>
      </c>
      <c r="F437" s="70">
        <v>-146628.93</v>
      </c>
      <c r="G437" s="70">
        <v>99094.07</v>
      </c>
      <c r="H437" s="70"/>
    </row>
    <row r="438" spans="1:8" ht="24" x14ac:dyDescent="0.55000000000000004">
      <c r="A438" s="75" t="s">
        <v>799</v>
      </c>
      <c r="B438" s="75" t="s">
        <v>58</v>
      </c>
      <c r="C438" s="75" t="s">
        <v>58</v>
      </c>
      <c r="D438" s="75" t="s">
        <v>58</v>
      </c>
      <c r="E438" s="75">
        <v>245723</v>
      </c>
      <c r="F438" s="75">
        <v>-146628.93</v>
      </c>
      <c r="G438" s="75">
        <v>99094.07</v>
      </c>
      <c r="H438" s="75"/>
    </row>
    <row r="439" spans="1:8" ht="24" x14ac:dyDescent="0.55000000000000004">
      <c r="A439" s="70" t="s">
        <v>800</v>
      </c>
      <c r="B439" s="70" t="s">
        <v>11</v>
      </c>
      <c r="C439" s="70" t="s">
        <v>563</v>
      </c>
      <c r="D439" s="70" t="s">
        <v>801</v>
      </c>
      <c r="E439" s="70">
        <v>25000</v>
      </c>
      <c r="F439" s="70">
        <v>-24999</v>
      </c>
      <c r="G439" s="70">
        <v>1</v>
      </c>
      <c r="H439" s="70"/>
    </row>
    <row r="440" spans="1:8" ht="24" x14ac:dyDescent="0.55000000000000004">
      <c r="A440" s="70" t="s">
        <v>802</v>
      </c>
      <c r="B440" s="70" t="s">
        <v>11</v>
      </c>
      <c r="C440" s="70" t="s">
        <v>563</v>
      </c>
      <c r="D440" s="70" t="s">
        <v>803</v>
      </c>
      <c r="E440" s="70">
        <v>29500</v>
      </c>
      <c r="F440" s="70">
        <v>-29499</v>
      </c>
      <c r="G440" s="70">
        <v>1</v>
      </c>
      <c r="H440" s="70"/>
    </row>
    <row r="441" spans="1:8" ht="24" x14ac:dyDescent="0.55000000000000004">
      <c r="A441" s="70" t="s">
        <v>804</v>
      </c>
      <c r="B441" s="70" t="s">
        <v>11</v>
      </c>
      <c r="C441" s="70" t="s">
        <v>500</v>
      </c>
      <c r="D441" s="70" t="s">
        <v>805</v>
      </c>
      <c r="E441" s="70">
        <v>213000</v>
      </c>
      <c r="F441" s="70">
        <v>-212999</v>
      </c>
      <c r="G441" s="70">
        <v>1</v>
      </c>
      <c r="H441" s="70"/>
    </row>
    <row r="442" spans="1:8" ht="24" x14ac:dyDescent="0.55000000000000004">
      <c r="A442" s="70" t="s">
        <v>806</v>
      </c>
      <c r="B442" s="70" t="s">
        <v>11</v>
      </c>
      <c r="C442" s="70" t="s">
        <v>807</v>
      </c>
      <c r="D442" s="70" t="s">
        <v>808</v>
      </c>
      <c r="E442" s="70">
        <v>6000</v>
      </c>
      <c r="F442" s="70">
        <v>-5999</v>
      </c>
      <c r="G442" s="70">
        <v>1</v>
      </c>
      <c r="H442" s="70"/>
    </row>
    <row r="443" spans="1:8" ht="24" x14ac:dyDescent="0.55000000000000004">
      <c r="A443" s="70" t="s">
        <v>809</v>
      </c>
      <c r="B443" s="70" t="s">
        <v>11</v>
      </c>
      <c r="C443" s="70" t="s">
        <v>810</v>
      </c>
      <c r="D443" s="70" t="s">
        <v>811</v>
      </c>
      <c r="E443" s="70">
        <v>8400</v>
      </c>
      <c r="F443" s="70">
        <v>-8399</v>
      </c>
      <c r="G443" s="70">
        <v>1</v>
      </c>
      <c r="H443" s="70"/>
    </row>
    <row r="444" spans="1:8" ht="24" x14ac:dyDescent="0.55000000000000004">
      <c r="A444" s="70" t="s">
        <v>812</v>
      </c>
      <c r="B444" s="70" t="s">
        <v>11</v>
      </c>
      <c r="C444" s="70" t="s">
        <v>813</v>
      </c>
      <c r="D444" s="70" t="s">
        <v>814</v>
      </c>
      <c r="E444" s="70">
        <v>99500</v>
      </c>
      <c r="F444" s="70">
        <v>-99499</v>
      </c>
      <c r="G444" s="70">
        <v>1</v>
      </c>
      <c r="H444" s="70"/>
    </row>
    <row r="445" spans="1:8" ht="24" x14ac:dyDescent="0.55000000000000004">
      <c r="A445" s="70" t="s">
        <v>815</v>
      </c>
      <c r="B445" s="70" t="s">
        <v>11</v>
      </c>
      <c r="C445" s="70" t="s">
        <v>813</v>
      </c>
      <c r="D445" s="70" t="s">
        <v>816</v>
      </c>
      <c r="E445" s="70">
        <v>52500</v>
      </c>
      <c r="F445" s="70">
        <v>-52499</v>
      </c>
      <c r="G445" s="70">
        <v>1</v>
      </c>
      <c r="H445" s="70"/>
    </row>
    <row r="446" spans="1:8" ht="24" x14ac:dyDescent="0.55000000000000004">
      <c r="A446" s="70" t="s">
        <v>817</v>
      </c>
      <c r="B446" s="70" t="s">
        <v>11</v>
      </c>
      <c r="C446" s="70" t="s">
        <v>818</v>
      </c>
      <c r="D446" s="70" t="s">
        <v>819</v>
      </c>
      <c r="E446" s="70">
        <v>60000</v>
      </c>
      <c r="F446" s="70">
        <v>-59999</v>
      </c>
      <c r="G446" s="70">
        <v>1</v>
      </c>
      <c r="H446" s="70"/>
    </row>
    <row r="447" spans="1:8" ht="24" x14ac:dyDescent="0.55000000000000004">
      <c r="A447" s="70" t="s">
        <v>820</v>
      </c>
      <c r="B447" s="70" t="s">
        <v>11</v>
      </c>
      <c r="C447" s="70" t="s">
        <v>585</v>
      </c>
      <c r="D447" s="70" t="s">
        <v>821</v>
      </c>
      <c r="E447" s="70">
        <v>81000</v>
      </c>
      <c r="F447" s="70">
        <v>-80999</v>
      </c>
      <c r="G447" s="70">
        <v>1</v>
      </c>
      <c r="H447" s="70"/>
    </row>
    <row r="448" spans="1:8" ht="24" x14ac:dyDescent="0.55000000000000004">
      <c r="A448" s="70" t="s">
        <v>822</v>
      </c>
      <c r="B448" s="70" t="s">
        <v>11</v>
      </c>
      <c r="C448" s="70" t="s">
        <v>823</v>
      </c>
      <c r="D448" s="70" t="s">
        <v>824</v>
      </c>
      <c r="E448" s="70">
        <v>18590</v>
      </c>
      <c r="F448" s="70">
        <v>-18589</v>
      </c>
      <c r="G448" s="70">
        <v>1</v>
      </c>
      <c r="H448" s="70"/>
    </row>
    <row r="449" spans="1:8" ht="24" x14ac:dyDescent="0.55000000000000004">
      <c r="A449" s="70" t="s">
        <v>825</v>
      </c>
      <c r="B449" s="70" t="s">
        <v>11</v>
      </c>
      <c r="C449" s="70" t="s">
        <v>826</v>
      </c>
      <c r="D449" s="70" t="s">
        <v>827</v>
      </c>
      <c r="E449" s="70">
        <v>25000</v>
      </c>
      <c r="F449" s="70">
        <v>-24999</v>
      </c>
      <c r="G449" s="70">
        <v>1</v>
      </c>
      <c r="H449" s="70"/>
    </row>
    <row r="450" spans="1:8" ht="24" x14ac:dyDescent="0.55000000000000004">
      <c r="A450" s="70" t="s">
        <v>828</v>
      </c>
      <c r="B450" s="70" t="s">
        <v>11</v>
      </c>
      <c r="C450" s="70" t="s">
        <v>829</v>
      </c>
      <c r="D450" s="70" t="s">
        <v>830</v>
      </c>
      <c r="E450" s="70">
        <v>30000</v>
      </c>
      <c r="F450" s="70">
        <v>-29999</v>
      </c>
      <c r="G450" s="70">
        <v>1</v>
      </c>
      <c r="H450" s="70"/>
    </row>
    <row r="451" spans="1:8" ht="24" x14ac:dyDescent="0.55000000000000004">
      <c r="A451" s="70" t="s">
        <v>831</v>
      </c>
      <c r="B451" s="70" t="s">
        <v>11</v>
      </c>
      <c r="C451" s="70" t="s">
        <v>832</v>
      </c>
      <c r="D451" s="70" t="s">
        <v>833</v>
      </c>
      <c r="E451" s="70">
        <v>28100</v>
      </c>
      <c r="F451" s="70">
        <v>-28099</v>
      </c>
      <c r="G451" s="70">
        <v>1</v>
      </c>
      <c r="H451" s="70"/>
    </row>
    <row r="452" spans="1:8" ht="24" x14ac:dyDescent="0.55000000000000004">
      <c r="A452" s="70" t="s">
        <v>834</v>
      </c>
      <c r="B452" s="70" t="s">
        <v>11</v>
      </c>
      <c r="C452" s="70" t="s">
        <v>835</v>
      </c>
      <c r="D452" s="70" t="s">
        <v>836</v>
      </c>
      <c r="E452" s="70">
        <v>27200</v>
      </c>
      <c r="F452" s="70">
        <v>-27199</v>
      </c>
      <c r="G452" s="70">
        <v>1</v>
      </c>
      <c r="H452" s="70"/>
    </row>
    <row r="453" spans="1:8" ht="24" x14ac:dyDescent="0.55000000000000004">
      <c r="A453" s="70" t="s">
        <v>837</v>
      </c>
      <c r="B453" s="70" t="s">
        <v>11</v>
      </c>
      <c r="C453" s="70" t="s">
        <v>838</v>
      </c>
      <c r="D453" s="70" t="s">
        <v>839</v>
      </c>
      <c r="E453" s="70">
        <v>23000</v>
      </c>
      <c r="F453" s="70">
        <v>-22999</v>
      </c>
      <c r="G453" s="70">
        <v>1</v>
      </c>
      <c r="H453" s="70"/>
    </row>
    <row r="454" spans="1:8" ht="24" x14ac:dyDescent="0.55000000000000004">
      <c r="A454" s="70" t="s">
        <v>840</v>
      </c>
      <c r="B454" s="70" t="s">
        <v>11</v>
      </c>
      <c r="C454" s="70" t="s">
        <v>838</v>
      </c>
      <c r="D454" s="70" t="s">
        <v>839</v>
      </c>
      <c r="E454" s="70">
        <v>22000</v>
      </c>
      <c r="F454" s="70">
        <v>-21999</v>
      </c>
      <c r="G454" s="70">
        <v>1</v>
      </c>
      <c r="H454" s="70"/>
    </row>
    <row r="455" spans="1:8" ht="24" x14ac:dyDescent="0.55000000000000004">
      <c r="A455" s="70" t="s">
        <v>841</v>
      </c>
      <c r="B455" s="70" t="s">
        <v>11</v>
      </c>
      <c r="C455" s="70" t="s">
        <v>842</v>
      </c>
      <c r="D455" s="70" t="s">
        <v>843</v>
      </c>
      <c r="E455" s="70">
        <v>490000</v>
      </c>
      <c r="F455" s="70">
        <v>-489999</v>
      </c>
      <c r="G455" s="70">
        <v>1</v>
      </c>
      <c r="H455" s="70"/>
    </row>
    <row r="456" spans="1:8" ht="24" x14ac:dyDescent="0.55000000000000004">
      <c r="A456" s="70" t="s">
        <v>844</v>
      </c>
      <c r="B456" s="70" t="s">
        <v>11</v>
      </c>
      <c r="C456" s="70" t="s">
        <v>845</v>
      </c>
      <c r="D456" s="70" t="s">
        <v>846</v>
      </c>
      <c r="E456" s="70">
        <v>9000</v>
      </c>
      <c r="F456" s="70">
        <v>-8999</v>
      </c>
      <c r="G456" s="70">
        <v>1</v>
      </c>
      <c r="H456" s="70"/>
    </row>
    <row r="457" spans="1:8" ht="24" x14ac:dyDescent="0.55000000000000004">
      <c r="A457" s="70" t="s">
        <v>847</v>
      </c>
      <c r="B457" s="70" t="s">
        <v>11</v>
      </c>
      <c r="C457" s="70" t="s">
        <v>845</v>
      </c>
      <c r="D457" s="70" t="s">
        <v>848</v>
      </c>
      <c r="E457" s="70">
        <v>22000</v>
      </c>
      <c r="F457" s="70">
        <v>-21999</v>
      </c>
      <c r="G457" s="70">
        <v>1</v>
      </c>
      <c r="H457" s="70"/>
    </row>
    <row r="458" spans="1:8" ht="24" x14ac:dyDescent="0.55000000000000004">
      <c r="A458" s="70" t="s">
        <v>849</v>
      </c>
      <c r="B458" s="70" t="s">
        <v>11</v>
      </c>
      <c r="C458" s="70" t="s">
        <v>850</v>
      </c>
      <c r="D458" s="70" t="s">
        <v>851</v>
      </c>
      <c r="E458" s="70">
        <v>15000</v>
      </c>
      <c r="F458" s="70">
        <v>-14999</v>
      </c>
      <c r="G458" s="70">
        <v>1</v>
      </c>
      <c r="H458" s="70"/>
    </row>
    <row r="459" spans="1:8" ht="24" x14ac:dyDescent="0.55000000000000004">
      <c r="A459" s="70" t="s">
        <v>852</v>
      </c>
      <c r="B459" s="70" t="s">
        <v>11</v>
      </c>
      <c r="C459" s="70" t="s">
        <v>850</v>
      </c>
      <c r="D459" s="70" t="s">
        <v>853</v>
      </c>
      <c r="E459" s="70">
        <v>7600</v>
      </c>
      <c r="F459" s="70">
        <v>-7599</v>
      </c>
      <c r="G459" s="70">
        <v>1</v>
      </c>
      <c r="H459" s="70"/>
    </row>
    <row r="460" spans="1:8" ht="24" x14ac:dyDescent="0.55000000000000004">
      <c r="A460" s="70" t="s">
        <v>854</v>
      </c>
      <c r="B460" s="70" t="s">
        <v>11</v>
      </c>
      <c r="C460" s="70" t="s">
        <v>855</v>
      </c>
      <c r="D460" s="70" t="s">
        <v>856</v>
      </c>
      <c r="E460" s="70">
        <v>7900</v>
      </c>
      <c r="F460" s="70">
        <v>-7899</v>
      </c>
      <c r="G460" s="70">
        <v>1</v>
      </c>
      <c r="H460" s="70"/>
    </row>
    <row r="461" spans="1:8" ht="24" x14ac:dyDescent="0.55000000000000004">
      <c r="A461" s="70" t="s">
        <v>857</v>
      </c>
      <c r="B461" s="70" t="s">
        <v>11</v>
      </c>
      <c r="C461" s="70" t="s">
        <v>594</v>
      </c>
      <c r="D461" s="70" t="s">
        <v>858</v>
      </c>
      <c r="E461" s="70">
        <v>10790</v>
      </c>
      <c r="F461" s="70">
        <v>-10789</v>
      </c>
      <c r="G461" s="70">
        <v>1</v>
      </c>
      <c r="H461" s="70"/>
    </row>
    <row r="462" spans="1:8" ht="24" x14ac:dyDescent="0.55000000000000004">
      <c r="A462" s="70" t="s">
        <v>859</v>
      </c>
      <c r="B462" s="70" t="s">
        <v>11</v>
      </c>
      <c r="C462" s="70" t="s">
        <v>594</v>
      </c>
      <c r="D462" s="70" t="s">
        <v>860</v>
      </c>
      <c r="E462" s="70">
        <v>29900</v>
      </c>
      <c r="F462" s="70">
        <v>-29899</v>
      </c>
      <c r="G462" s="70">
        <v>1</v>
      </c>
      <c r="H462" s="70"/>
    </row>
    <row r="463" spans="1:8" ht="24" x14ac:dyDescent="0.55000000000000004">
      <c r="A463" s="70" t="s">
        <v>861</v>
      </c>
      <c r="B463" s="70" t="s">
        <v>11</v>
      </c>
      <c r="C463" s="70" t="s">
        <v>594</v>
      </c>
      <c r="D463" s="70" t="s">
        <v>862</v>
      </c>
      <c r="E463" s="70">
        <v>81900</v>
      </c>
      <c r="F463" s="70">
        <v>-81899</v>
      </c>
      <c r="G463" s="70">
        <v>1</v>
      </c>
      <c r="H463" s="70"/>
    </row>
    <row r="464" spans="1:8" ht="24" x14ac:dyDescent="0.55000000000000004">
      <c r="A464" s="70" t="s">
        <v>863</v>
      </c>
      <c r="B464" s="70" t="s">
        <v>11</v>
      </c>
      <c r="C464" s="70" t="s">
        <v>594</v>
      </c>
      <c r="D464" s="70" t="s">
        <v>864</v>
      </c>
      <c r="E464" s="70">
        <v>8000</v>
      </c>
      <c r="F464" s="70">
        <v>-7999</v>
      </c>
      <c r="G464" s="70">
        <v>1</v>
      </c>
      <c r="H464" s="70"/>
    </row>
    <row r="465" spans="1:8" ht="24" x14ac:dyDescent="0.55000000000000004">
      <c r="A465" s="70" t="s">
        <v>865</v>
      </c>
      <c r="B465" s="70" t="s">
        <v>11</v>
      </c>
      <c r="C465" s="70" t="s">
        <v>594</v>
      </c>
      <c r="D465" s="70" t="s">
        <v>866</v>
      </c>
      <c r="E465" s="70">
        <v>34360</v>
      </c>
      <c r="F465" s="70">
        <v>-34359</v>
      </c>
      <c r="G465" s="70">
        <v>1</v>
      </c>
      <c r="H465" s="70"/>
    </row>
    <row r="466" spans="1:8" ht="24" x14ac:dyDescent="0.55000000000000004">
      <c r="A466" s="70" t="s">
        <v>867</v>
      </c>
      <c r="B466" s="70" t="s">
        <v>11</v>
      </c>
      <c r="C466" s="70" t="s">
        <v>594</v>
      </c>
      <c r="D466" s="70" t="s">
        <v>868</v>
      </c>
      <c r="E466" s="70">
        <v>5190</v>
      </c>
      <c r="F466" s="70">
        <v>-5189</v>
      </c>
      <c r="G466" s="70">
        <v>1</v>
      </c>
      <c r="H466" s="70"/>
    </row>
    <row r="467" spans="1:8" ht="24" x14ac:dyDescent="0.55000000000000004">
      <c r="A467" s="70" t="s">
        <v>869</v>
      </c>
      <c r="B467" s="70" t="s">
        <v>11</v>
      </c>
      <c r="C467" s="70" t="s">
        <v>594</v>
      </c>
      <c r="D467" s="70" t="s">
        <v>870</v>
      </c>
      <c r="E467" s="70">
        <v>132000</v>
      </c>
      <c r="F467" s="70">
        <v>-131999</v>
      </c>
      <c r="G467" s="70">
        <v>1</v>
      </c>
      <c r="H467" s="70"/>
    </row>
    <row r="468" spans="1:8" ht="24" x14ac:dyDescent="0.55000000000000004">
      <c r="A468" s="70" t="s">
        <v>871</v>
      </c>
      <c r="B468" s="70" t="s">
        <v>11</v>
      </c>
      <c r="C468" s="70" t="s">
        <v>594</v>
      </c>
      <c r="D468" s="70" t="s">
        <v>872</v>
      </c>
      <c r="E468" s="70">
        <v>104970</v>
      </c>
      <c r="F468" s="70">
        <v>-104969</v>
      </c>
      <c r="G468" s="70">
        <v>1</v>
      </c>
      <c r="H468" s="70"/>
    </row>
    <row r="469" spans="1:8" ht="24" x14ac:dyDescent="0.55000000000000004">
      <c r="A469" s="70" t="s">
        <v>873</v>
      </c>
      <c r="B469" s="70" t="s">
        <v>11</v>
      </c>
      <c r="C469" s="70" t="s">
        <v>594</v>
      </c>
      <c r="D469" s="70" t="s">
        <v>874</v>
      </c>
      <c r="E469" s="70">
        <v>100000</v>
      </c>
      <c r="F469" s="70">
        <v>-99999</v>
      </c>
      <c r="G469" s="70">
        <v>1</v>
      </c>
      <c r="H469" s="70"/>
    </row>
    <row r="470" spans="1:8" ht="24" x14ac:dyDescent="0.55000000000000004">
      <c r="A470" s="70" t="s">
        <v>875</v>
      </c>
      <c r="B470" s="70" t="s">
        <v>11</v>
      </c>
      <c r="C470" s="70" t="s">
        <v>594</v>
      </c>
      <c r="D470" s="70" t="s">
        <v>876</v>
      </c>
      <c r="E470" s="70">
        <v>29900</v>
      </c>
      <c r="F470" s="70">
        <v>-29899</v>
      </c>
      <c r="G470" s="70">
        <v>1</v>
      </c>
      <c r="H470" s="70"/>
    </row>
    <row r="471" spans="1:8" ht="24" x14ac:dyDescent="0.55000000000000004">
      <c r="A471" s="70" t="s">
        <v>877</v>
      </c>
      <c r="B471" s="70" t="s">
        <v>11</v>
      </c>
      <c r="C471" s="70" t="s">
        <v>594</v>
      </c>
      <c r="D471" s="70" t="s">
        <v>878</v>
      </c>
      <c r="E471" s="70">
        <v>30300</v>
      </c>
      <c r="F471" s="70">
        <v>-30299</v>
      </c>
      <c r="G471" s="70">
        <v>1</v>
      </c>
      <c r="H471" s="70"/>
    </row>
    <row r="472" spans="1:8" ht="24" x14ac:dyDescent="0.55000000000000004">
      <c r="A472" s="70" t="s">
        <v>879</v>
      </c>
      <c r="B472" s="70" t="s">
        <v>11</v>
      </c>
      <c r="C472" s="70" t="s">
        <v>594</v>
      </c>
      <c r="D472" s="70" t="s">
        <v>880</v>
      </c>
      <c r="E472" s="70">
        <v>114990</v>
      </c>
      <c r="F472" s="70">
        <v>-114989</v>
      </c>
      <c r="G472" s="70">
        <v>1</v>
      </c>
      <c r="H472" s="70"/>
    </row>
    <row r="473" spans="1:8" ht="24" x14ac:dyDescent="0.55000000000000004">
      <c r="A473" s="70" t="s">
        <v>881</v>
      </c>
      <c r="B473" s="70" t="s">
        <v>11</v>
      </c>
      <c r="C473" s="70" t="s">
        <v>594</v>
      </c>
      <c r="D473" s="70" t="s">
        <v>882</v>
      </c>
      <c r="E473" s="70">
        <v>22513</v>
      </c>
      <c r="F473" s="70">
        <v>-22512</v>
      </c>
      <c r="G473" s="70">
        <v>1</v>
      </c>
      <c r="H473" s="70"/>
    </row>
    <row r="474" spans="1:8" ht="24" x14ac:dyDescent="0.55000000000000004">
      <c r="A474" s="70" t="s">
        <v>883</v>
      </c>
      <c r="B474" s="70" t="s">
        <v>11</v>
      </c>
      <c r="C474" s="70" t="s">
        <v>594</v>
      </c>
      <c r="D474" s="70" t="s">
        <v>884</v>
      </c>
      <c r="E474" s="70">
        <v>9487</v>
      </c>
      <c r="F474" s="70">
        <v>-9486</v>
      </c>
      <c r="G474" s="70">
        <v>1</v>
      </c>
      <c r="H474" s="70"/>
    </row>
    <row r="475" spans="1:8" ht="24" x14ac:dyDescent="0.55000000000000004">
      <c r="A475" s="70" t="s">
        <v>885</v>
      </c>
      <c r="B475" s="70" t="s">
        <v>11</v>
      </c>
      <c r="C475" s="70" t="s">
        <v>594</v>
      </c>
      <c r="D475" s="70" t="s">
        <v>886</v>
      </c>
      <c r="E475" s="70">
        <v>37365</v>
      </c>
      <c r="F475" s="70">
        <v>-37364</v>
      </c>
      <c r="G475" s="70">
        <v>1</v>
      </c>
      <c r="H475" s="70"/>
    </row>
    <row r="476" spans="1:8" ht="24" x14ac:dyDescent="0.55000000000000004">
      <c r="A476" s="70" t="s">
        <v>887</v>
      </c>
      <c r="B476" s="70" t="s">
        <v>11</v>
      </c>
      <c r="C476" s="70" t="s">
        <v>754</v>
      </c>
      <c r="D476" s="70" t="s">
        <v>888</v>
      </c>
      <c r="E476" s="70">
        <v>15000</v>
      </c>
      <c r="F476" s="70">
        <v>-7482.17</v>
      </c>
      <c r="G476" s="70">
        <v>7517.83</v>
      </c>
      <c r="H476" s="70"/>
    </row>
    <row r="477" spans="1:8" ht="24" x14ac:dyDescent="0.55000000000000004">
      <c r="A477" s="70" t="s">
        <v>889</v>
      </c>
      <c r="B477" s="70" t="s">
        <v>11</v>
      </c>
      <c r="C477" s="70" t="s">
        <v>754</v>
      </c>
      <c r="D477" s="70" t="s">
        <v>890</v>
      </c>
      <c r="E477" s="70">
        <v>22000</v>
      </c>
      <c r="F477" s="70">
        <v>-10973.84</v>
      </c>
      <c r="G477" s="70">
        <v>11026.16</v>
      </c>
      <c r="H477" s="70"/>
    </row>
    <row r="478" spans="1:8" ht="24" x14ac:dyDescent="0.55000000000000004">
      <c r="A478" s="70" t="s">
        <v>891</v>
      </c>
      <c r="B478" s="70" t="s">
        <v>11</v>
      </c>
      <c r="C478" s="70" t="s">
        <v>754</v>
      </c>
      <c r="D478" s="70" t="s">
        <v>892</v>
      </c>
      <c r="E478" s="70">
        <v>36890</v>
      </c>
      <c r="F478" s="70">
        <v>-18401.150000000001</v>
      </c>
      <c r="G478" s="70">
        <v>18488.849999999999</v>
      </c>
      <c r="H478" s="70"/>
    </row>
    <row r="479" spans="1:8" ht="24" x14ac:dyDescent="0.55000000000000004">
      <c r="A479" s="70" t="s">
        <v>893</v>
      </c>
      <c r="B479" s="70" t="s">
        <v>11</v>
      </c>
      <c r="C479" s="70" t="s">
        <v>754</v>
      </c>
      <c r="D479" s="70" t="s">
        <v>892</v>
      </c>
      <c r="E479" s="70">
        <v>36890</v>
      </c>
      <c r="F479" s="70">
        <v>-18401.150000000001</v>
      </c>
      <c r="G479" s="70">
        <v>18488.849999999999</v>
      </c>
      <c r="H479" s="70"/>
    </row>
    <row r="480" spans="1:8" ht="24" x14ac:dyDescent="0.55000000000000004">
      <c r="A480" s="70" t="s">
        <v>894</v>
      </c>
      <c r="B480" s="70" t="s">
        <v>11</v>
      </c>
      <c r="C480" s="70" t="s">
        <v>754</v>
      </c>
      <c r="D480" s="70" t="s">
        <v>892</v>
      </c>
      <c r="E480" s="70">
        <v>36890</v>
      </c>
      <c r="F480" s="70">
        <v>-18401.150000000001</v>
      </c>
      <c r="G480" s="70">
        <v>18488.849999999999</v>
      </c>
      <c r="H480" s="70"/>
    </row>
    <row r="481" spans="1:8" ht="24" x14ac:dyDescent="0.55000000000000004">
      <c r="A481" s="70" t="s">
        <v>895</v>
      </c>
      <c r="B481" s="70" t="s">
        <v>11</v>
      </c>
      <c r="C481" s="70" t="s">
        <v>754</v>
      </c>
      <c r="D481" s="70" t="s">
        <v>892</v>
      </c>
      <c r="E481" s="70">
        <v>36890</v>
      </c>
      <c r="F481" s="70">
        <v>-18401.150000000001</v>
      </c>
      <c r="G481" s="70">
        <v>18488.849999999999</v>
      </c>
      <c r="H481" s="70"/>
    </row>
    <row r="482" spans="1:8" ht="24" x14ac:dyDescent="0.55000000000000004">
      <c r="A482" s="70" t="s">
        <v>896</v>
      </c>
      <c r="B482" s="70" t="s">
        <v>11</v>
      </c>
      <c r="C482" s="70" t="s">
        <v>754</v>
      </c>
      <c r="D482" s="70" t="s">
        <v>892</v>
      </c>
      <c r="E482" s="70">
        <v>36890</v>
      </c>
      <c r="F482" s="70">
        <v>-18401.13</v>
      </c>
      <c r="G482" s="70">
        <v>18488.87</v>
      </c>
      <c r="H482" s="70"/>
    </row>
    <row r="483" spans="1:8" ht="24" x14ac:dyDescent="0.55000000000000004">
      <c r="A483" s="70" t="s">
        <v>897</v>
      </c>
      <c r="B483" s="70" t="s">
        <v>11</v>
      </c>
      <c r="C483" s="70" t="s">
        <v>898</v>
      </c>
      <c r="D483" s="70" t="s">
        <v>899</v>
      </c>
      <c r="E483" s="70">
        <v>30000</v>
      </c>
      <c r="F483" s="70">
        <v>-8449.32</v>
      </c>
      <c r="G483" s="70">
        <v>21550.68</v>
      </c>
      <c r="H483" s="70"/>
    </row>
    <row r="484" spans="1:8" ht="24" x14ac:dyDescent="0.55000000000000004">
      <c r="A484" s="70" t="s">
        <v>900</v>
      </c>
      <c r="B484" s="70" t="s">
        <v>11</v>
      </c>
      <c r="C484" s="70" t="s">
        <v>901</v>
      </c>
      <c r="D484" s="70" t="s">
        <v>902</v>
      </c>
      <c r="E484" s="70">
        <v>30000</v>
      </c>
      <c r="F484" s="70">
        <v>-8186.3</v>
      </c>
      <c r="G484" s="70">
        <v>21813.7</v>
      </c>
      <c r="H484" s="70"/>
    </row>
    <row r="485" spans="1:8" ht="24" x14ac:dyDescent="0.55000000000000004">
      <c r="A485" s="70" t="s">
        <v>903</v>
      </c>
      <c r="B485" s="70" t="s">
        <v>11</v>
      </c>
      <c r="C485" s="70" t="s">
        <v>901</v>
      </c>
      <c r="D485" s="70" t="s">
        <v>902</v>
      </c>
      <c r="E485" s="70">
        <v>30000</v>
      </c>
      <c r="F485" s="70">
        <v>-8186.3</v>
      </c>
      <c r="G485" s="70">
        <v>21813.7</v>
      </c>
      <c r="H485" s="70"/>
    </row>
    <row r="486" spans="1:8" ht="24" x14ac:dyDescent="0.55000000000000004">
      <c r="A486" s="70" t="s">
        <v>904</v>
      </c>
      <c r="B486" s="70" t="s">
        <v>11</v>
      </c>
      <c r="C486" s="70" t="s">
        <v>901</v>
      </c>
      <c r="D486" s="70" t="s">
        <v>902</v>
      </c>
      <c r="E486" s="70">
        <v>30000</v>
      </c>
      <c r="F486" s="70">
        <v>-8186.3</v>
      </c>
      <c r="G486" s="70">
        <v>21813.7</v>
      </c>
      <c r="H486" s="70"/>
    </row>
    <row r="487" spans="1:8" ht="24" x14ac:dyDescent="0.55000000000000004">
      <c r="A487" s="70" t="s">
        <v>905</v>
      </c>
      <c r="B487" s="70" t="s">
        <v>11</v>
      </c>
      <c r="C487" s="70" t="s">
        <v>906</v>
      </c>
      <c r="D487" s="70" t="s">
        <v>907</v>
      </c>
      <c r="E487" s="70">
        <v>22000</v>
      </c>
      <c r="F487" s="70">
        <v>-4508.49</v>
      </c>
      <c r="G487" s="70">
        <v>17491.509999999998</v>
      </c>
      <c r="H487" s="70"/>
    </row>
    <row r="488" spans="1:8" ht="24" x14ac:dyDescent="0.55000000000000004">
      <c r="A488" s="70" t="s">
        <v>908</v>
      </c>
      <c r="B488" s="70" t="s">
        <v>11</v>
      </c>
      <c r="C488" s="70" t="s">
        <v>906</v>
      </c>
      <c r="D488" s="70" t="s">
        <v>907</v>
      </c>
      <c r="E488" s="70">
        <v>22000</v>
      </c>
      <c r="F488" s="70">
        <v>-4508.49</v>
      </c>
      <c r="G488" s="70">
        <v>17491.509999999998</v>
      </c>
      <c r="H488" s="70"/>
    </row>
    <row r="489" spans="1:8" ht="24" x14ac:dyDescent="0.55000000000000004">
      <c r="A489" s="70" t="s">
        <v>909</v>
      </c>
      <c r="B489" s="70" t="s">
        <v>11</v>
      </c>
      <c r="C489" s="70" t="s">
        <v>906</v>
      </c>
      <c r="D489" s="70" t="s">
        <v>907</v>
      </c>
      <c r="E489" s="70">
        <v>22000</v>
      </c>
      <c r="F489" s="70">
        <v>-4508.49</v>
      </c>
      <c r="G489" s="70">
        <v>17491.509999999998</v>
      </c>
      <c r="H489" s="70"/>
    </row>
    <row r="490" spans="1:8" ht="24" x14ac:dyDescent="0.55000000000000004">
      <c r="A490" s="70" t="s">
        <v>910</v>
      </c>
      <c r="B490" s="70" t="s">
        <v>11</v>
      </c>
      <c r="C490" s="70" t="s">
        <v>906</v>
      </c>
      <c r="D490" s="70" t="s">
        <v>907</v>
      </c>
      <c r="E490" s="70">
        <v>22000</v>
      </c>
      <c r="F490" s="70">
        <v>-4508.49</v>
      </c>
      <c r="G490" s="70">
        <v>17491.509999999998</v>
      </c>
      <c r="H490" s="70"/>
    </row>
    <row r="491" spans="1:8" ht="24" x14ac:dyDescent="0.55000000000000004">
      <c r="A491" s="78" t="s">
        <v>911</v>
      </c>
      <c r="B491" s="78" t="s">
        <v>11</v>
      </c>
      <c r="C491" s="78" t="s">
        <v>912</v>
      </c>
      <c r="D491" s="78" t="s">
        <v>913</v>
      </c>
      <c r="E491" s="78">
        <v>28500</v>
      </c>
      <c r="F491" s="78">
        <v>-3517.3</v>
      </c>
      <c r="G491" s="78">
        <v>24982.7</v>
      </c>
      <c r="H491" s="78"/>
    </row>
    <row r="492" spans="1:8" ht="24" x14ac:dyDescent="0.55000000000000004">
      <c r="A492" s="78" t="s">
        <v>911</v>
      </c>
      <c r="B492" s="78" t="s">
        <v>23</v>
      </c>
      <c r="C492" s="78" t="s">
        <v>912</v>
      </c>
      <c r="D492" s="78" t="s">
        <v>913</v>
      </c>
      <c r="E492" s="78">
        <v>1500</v>
      </c>
      <c r="F492" s="78">
        <v>-1499</v>
      </c>
      <c r="G492" s="78">
        <v>1</v>
      </c>
      <c r="H492" s="78"/>
    </row>
    <row r="493" spans="1:8" ht="24" x14ac:dyDescent="0.55000000000000004">
      <c r="A493" s="78" t="s">
        <v>914</v>
      </c>
      <c r="B493" s="78" t="s">
        <v>11</v>
      </c>
      <c r="C493" s="78" t="s">
        <v>915</v>
      </c>
      <c r="D493" s="78" t="s">
        <v>916</v>
      </c>
      <c r="E493" s="78">
        <v>20533.32</v>
      </c>
      <c r="F493" s="78">
        <v>-458.17</v>
      </c>
      <c r="G493" s="78">
        <v>20075.150000000001</v>
      </c>
      <c r="H493" s="78"/>
    </row>
    <row r="494" spans="1:8" ht="24" x14ac:dyDescent="0.55000000000000004">
      <c r="A494" s="78" t="s">
        <v>914</v>
      </c>
      <c r="B494" s="78" t="s">
        <v>23</v>
      </c>
      <c r="C494" s="78" t="s">
        <v>917</v>
      </c>
      <c r="D494" s="78" t="s">
        <v>916</v>
      </c>
      <c r="E494" s="78">
        <v>1466.68</v>
      </c>
      <c r="F494" s="78">
        <v>-1465.68</v>
      </c>
      <c r="G494" s="78">
        <v>1</v>
      </c>
      <c r="H494" s="78"/>
    </row>
    <row r="495" spans="1:8" ht="24" x14ac:dyDescent="0.55000000000000004">
      <c r="A495" s="78" t="s">
        <v>918</v>
      </c>
      <c r="B495" s="78" t="s">
        <v>11</v>
      </c>
      <c r="C495" s="78" t="s">
        <v>919</v>
      </c>
      <c r="D495" s="78" t="s">
        <v>920</v>
      </c>
      <c r="E495" s="78">
        <v>22000</v>
      </c>
      <c r="F495" s="78">
        <v>-120.55</v>
      </c>
      <c r="G495" s="78">
        <v>21879.45</v>
      </c>
      <c r="H495" s="78"/>
    </row>
    <row r="496" spans="1:8" ht="24" x14ac:dyDescent="0.55000000000000004">
      <c r="A496" s="70" t="s">
        <v>57</v>
      </c>
      <c r="B496" s="70" t="s">
        <v>58</v>
      </c>
      <c r="C496" s="70" t="s">
        <v>58</v>
      </c>
      <c r="D496" s="70" t="s">
        <v>58</v>
      </c>
      <c r="E496" s="70">
        <v>2555405</v>
      </c>
      <c r="F496" s="70">
        <v>-2220482.62</v>
      </c>
      <c r="G496" s="70">
        <v>334922.38</v>
      </c>
      <c r="H496" s="70"/>
    </row>
    <row r="497" spans="1:8" ht="24" x14ac:dyDescent="0.55000000000000004">
      <c r="A497" s="75" t="s">
        <v>921</v>
      </c>
      <c r="B497" s="75" t="s">
        <v>58</v>
      </c>
      <c r="C497" s="75" t="s">
        <v>58</v>
      </c>
      <c r="D497" s="75" t="s">
        <v>58</v>
      </c>
      <c r="E497" s="75">
        <v>2555405</v>
      </c>
      <c r="F497" s="75">
        <v>-2220482.62</v>
      </c>
      <c r="G497" s="75">
        <v>334922.38</v>
      </c>
      <c r="H497" s="75"/>
    </row>
    <row r="498" spans="1:8" ht="24" x14ac:dyDescent="0.55000000000000004">
      <c r="A498" s="70" t="s">
        <v>922</v>
      </c>
      <c r="B498" s="70" t="s">
        <v>11</v>
      </c>
      <c r="C498" s="70" t="s">
        <v>594</v>
      </c>
      <c r="D498" s="70" t="s">
        <v>923</v>
      </c>
      <c r="E498" s="70">
        <v>10000</v>
      </c>
      <c r="F498" s="70">
        <v>-9999</v>
      </c>
      <c r="G498" s="70">
        <v>1</v>
      </c>
      <c r="H498" s="70"/>
    </row>
    <row r="499" spans="1:8" ht="24" x14ac:dyDescent="0.55000000000000004">
      <c r="A499" s="70" t="s">
        <v>924</v>
      </c>
      <c r="B499" s="70" t="s">
        <v>11</v>
      </c>
      <c r="C499" s="70" t="s">
        <v>594</v>
      </c>
      <c r="D499" s="70" t="s">
        <v>925</v>
      </c>
      <c r="E499" s="70">
        <v>7500</v>
      </c>
      <c r="F499" s="70">
        <v>-7499</v>
      </c>
      <c r="G499" s="70">
        <v>1</v>
      </c>
      <c r="H499" s="70"/>
    </row>
    <row r="500" spans="1:8" ht="24" x14ac:dyDescent="0.55000000000000004">
      <c r="A500" s="70" t="s">
        <v>57</v>
      </c>
      <c r="B500" s="70" t="s">
        <v>58</v>
      </c>
      <c r="C500" s="70" t="s">
        <v>58</v>
      </c>
      <c r="D500" s="70" t="s">
        <v>58</v>
      </c>
      <c r="E500" s="70">
        <v>17500</v>
      </c>
      <c r="F500" s="70">
        <v>-17498</v>
      </c>
      <c r="G500" s="70">
        <v>2</v>
      </c>
      <c r="H500" s="70"/>
    </row>
    <row r="501" spans="1:8" ht="24" x14ac:dyDescent="0.55000000000000004">
      <c r="A501" s="75" t="s">
        <v>926</v>
      </c>
      <c r="B501" s="75" t="s">
        <v>58</v>
      </c>
      <c r="C501" s="75" t="s">
        <v>58</v>
      </c>
      <c r="D501" s="75" t="s">
        <v>58</v>
      </c>
      <c r="E501" s="75">
        <v>17500</v>
      </c>
      <c r="F501" s="75">
        <v>-17498</v>
      </c>
      <c r="G501" s="75">
        <v>2</v>
      </c>
      <c r="H501" s="75"/>
    </row>
    <row r="502" spans="1:8" ht="24" x14ac:dyDescent="0.55000000000000004">
      <c r="A502" s="70" t="s">
        <v>927</v>
      </c>
      <c r="B502" s="70" t="s">
        <v>11</v>
      </c>
      <c r="C502" s="70" t="s">
        <v>928</v>
      </c>
      <c r="D502" s="70" t="s">
        <v>929</v>
      </c>
      <c r="E502" s="70">
        <v>98500</v>
      </c>
      <c r="F502" s="70">
        <v>-98499</v>
      </c>
      <c r="G502" s="70">
        <v>1</v>
      </c>
      <c r="H502" s="70"/>
    </row>
    <row r="503" spans="1:8" ht="24" x14ac:dyDescent="0.55000000000000004">
      <c r="A503" s="70" t="s">
        <v>930</v>
      </c>
      <c r="B503" s="70" t="s">
        <v>11</v>
      </c>
      <c r="C503" s="70" t="s">
        <v>928</v>
      </c>
      <c r="D503" s="70" t="s">
        <v>931</v>
      </c>
      <c r="E503" s="70">
        <v>8000</v>
      </c>
      <c r="F503" s="70">
        <v>-7999</v>
      </c>
      <c r="G503" s="70">
        <v>1</v>
      </c>
      <c r="H503" s="70"/>
    </row>
    <row r="504" spans="1:8" ht="24" x14ac:dyDescent="0.55000000000000004">
      <c r="A504" s="70" t="s">
        <v>932</v>
      </c>
      <c r="B504" s="70" t="s">
        <v>11</v>
      </c>
      <c r="C504" s="70" t="s">
        <v>928</v>
      </c>
      <c r="D504" s="70" t="s">
        <v>933</v>
      </c>
      <c r="E504" s="70">
        <v>15000</v>
      </c>
      <c r="F504" s="70">
        <v>-14999</v>
      </c>
      <c r="G504" s="70">
        <v>1</v>
      </c>
      <c r="H504" s="70"/>
    </row>
    <row r="505" spans="1:8" ht="24" x14ac:dyDescent="0.55000000000000004">
      <c r="A505" s="70" t="s">
        <v>934</v>
      </c>
      <c r="B505" s="70" t="s">
        <v>11</v>
      </c>
      <c r="C505" s="70" t="s">
        <v>935</v>
      </c>
      <c r="D505" s="70" t="s">
        <v>936</v>
      </c>
      <c r="E505" s="70">
        <v>80000</v>
      </c>
      <c r="F505" s="70">
        <v>-79999</v>
      </c>
      <c r="G505" s="70">
        <v>1</v>
      </c>
      <c r="H505" s="70"/>
    </row>
    <row r="506" spans="1:8" ht="24" x14ac:dyDescent="0.55000000000000004">
      <c r="A506" s="70" t="s">
        <v>937</v>
      </c>
      <c r="B506" s="70" t="s">
        <v>11</v>
      </c>
      <c r="C506" s="70" t="s">
        <v>935</v>
      </c>
      <c r="D506" s="70" t="s">
        <v>938</v>
      </c>
      <c r="E506" s="70">
        <v>56000</v>
      </c>
      <c r="F506" s="70">
        <v>-55999</v>
      </c>
      <c r="G506" s="70">
        <v>1</v>
      </c>
      <c r="H506" s="70"/>
    </row>
    <row r="507" spans="1:8" ht="24" x14ac:dyDescent="0.55000000000000004">
      <c r="A507" s="70" t="s">
        <v>939</v>
      </c>
      <c r="B507" s="70" t="s">
        <v>11</v>
      </c>
      <c r="C507" s="70" t="s">
        <v>935</v>
      </c>
      <c r="D507" s="70" t="s">
        <v>940</v>
      </c>
      <c r="E507" s="70">
        <v>16000</v>
      </c>
      <c r="F507" s="70">
        <v>-15999</v>
      </c>
      <c r="G507" s="70">
        <v>1</v>
      </c>
      <c r="H507" s="70"/>
    </row>
    <row r="508" spans="1:8" ht="24" x14ac:dyDescent="0.55000000000000004">
      <c r="A508" s="70" t="s">
        <v>941</v>
      </c>
      <c r="B508" s="70" t="s">
        <v>11</v>
      </c>
      <c r="C508" s="70" t="s">
        <v>594</v>
      </c>
      <c r="D508" s="70" t="s">
        <v>942</v>
      </c>
      <c r="E508" s="70">
        <v>40000</v>
      </c>
      <c r="F508" s="70">
        <v>-39999</v>
      </c>
      <c r="G508" s="70">
        <v>1</v>
      </c>
      <c r="H508" s="70"/>
    </row>
    <row r="509" spans="1:8" ht="24" x14ac:dyDescent="0.55000000000000004">
      <c r="A509" s="70" t="s">
        <v>943</v>
      </c>
      <c r="B509" s="70" t="s">
        <v>11</v>
      </c>
      <c r="C509" s="70" t="s">
        <v>594</v>
      </c>
      <c r="D509" s="70" t="s">
        <v>944</v>
      </c>
      <c r="E509" s="70">
        <v>9000</v>
      </c>
      <c r="F509" s="70">
        <v>-8999</v>
      </c>
      <c r="G509" s="70">
        <v>1</v>
      </c>
      <c r="H509" s="70"/>
    </row>
    <row r="510" spans="1:8" ht="24" x14ac:dyDescent="0.55000000000000004">
      <c r="A510" s="70" t="s">
        <v>945</v>
      </c>
      <c r="B510" s="70" t="s">
        <v>11</v>
      </c>
      <c r="C510" s="70" t="s">
        <v>594</v>
      </c>
      <c r="D510" s="70" t="s">
        <v>946</v>
      </c>
      <c r="E510" s="70">
        <v>11000</v>
      </c>
      <c r="F510" s="70">
        <v>-10999</v>
      </c>
      <c r="G510" s="70">
        <v>1</v>
      </c>
      <c r="H510" s="70"/>
    </row>
    <row r="511" spans="1:8" ht="24" x14ac:dyDescent="0.55000000000000004">
      <c r="A511" s="70" t="s">
        <v>947</v>
      </c>
      <c r="B511" s="70" t="s">
        <v>11</v>
      </c>
      <c r="C511" s="70" t="s">
        <v>594</v>
      </c>
      <c r="D511" s="70" t="s">
        <v>948</v>
      </c>
      <c r="E511" s="70">
        <v>8000</v>
      </c>
      <c r="F511" s="70">
        <v>-7999</v>
      </c>
      <c r="G511" s="70">
        <v>1</v>
      </c>
      <c r="H511" s="70"/>
    </row>
    <row r="512" spans="1:8" ht="24" x14ac:dyDescent="0.55000000000000004">
      <c r="A512" s="70" t="s">
        <v>949</v>
      </c>
      <c r="B512" s="70" t="s">
        <v>11</v>
      </c>
      <c r="C512" s="70" t="s">
        <v>594</v>
      </c>
      <c r="D512" s="70" t="s">
        <v>950</v>
      </c>
      <c r="E512" s="70">
        <v>5900</v>
      </c>
      <c r="F512" s="70">
        <v>-5899</v>
      </c>
      <c r="G512" s="70">
        <v>1</v>
      </c>
      <c r="H512" s="70"/>
    </row>
    <row r="513" spans="1:8" ht="24" x14ac:dyDescent="0.55000000000000004">
      <c r="A513" s="70" t="s">
        <v>57</v>
      </c>
      <c r="B513" s="70" t="s">
        <v>58</v>
      </c>
      <c r="C513" s="70" t="s">
        <v>58</v>
      </c>
      <c r="D513" s="70" t="s">
        <v>58</v>
      </c>
      <c r="E513" s="70">
        <v>347400</v>
      </c>
      <c r="F513" s="70">
        <v>-347389</v>
      </c>
      <c r="G513" s="70">
        <v>11</v>
      </c>
      <c r="H513" s="70"/>
    </row>
    <row r="514" spans="1:8" ht="24" x14ac:dyDescent="0.55000000000000004">
      <c r="A514" s="75" t="s">
        <v>951</v>
      </c>
      <c r="B514" s="75" t="s">
        <v>58</v>
      </c>
      <c r="C514" s="75" t="s">
        <v>58</v>
      </c>
      <c r="D514" s="75" t="s">
        <v>58</v>
      </c>
      <c r="E514" s="75">
        <v>347400</v>
      </c>
      <c r="F514" s="75">
        <v>-347389</v>
      </c>
      <c r="G514" s="75">
        <v>11</v>
      </c>
      <c r="H514" s="75"/>
    </row>
    <row r="515" spans="1:8" ht="24" x14ac:dyDescent="0.55000000000000004">
      <c r="A515" s="70" t="s">
        <v>952</v>
      </c>
      <c r="B515" s="70" t="s">
        <v>11</v>
      </c>
      <c r="C515" s="70" t="s">
        <v>953</v>
      </c>
      <c r="D515" s="70" t="s">
        <v>954</v>
      </c>
      <c r="E515" s="70">
        <v>191100</v>
      </c>
      <c r="F515" s="70">
        <v>-191099</v>
      </c>
      <c r="G515" s="70">
        <v>1</v>
      </c>
      <c r="H515" s="70"/>
    </row>
    <row r="516" spans="1:8" ht="24" x14ac:dyDescent="0.55000000000000004">
      <c r="A516" s="70" t="s">
        <v>57</v>
      </c>
      <c r="B516" s="70" t="s">
        <v>58</v>
      </c>
      <c r="C516" s="70" t="s">
        <v>58</v>
      </c>
      <c r="D516" s="70" t="s">
        <v>58</v>
      </c>
      <c r="E516" s="70">
        <v>191100</v>
      </c>
      <c r="F516" s="70">
        <v>-191099</v>
      </c>
      <c r="G516" s="70">
        <v>1</v>
      </c>
      <c r="H516" s="70"/>
    </row>
    <row r="517" spans="1:8" ht="24" x14ac:dyDescent="0.55000000000000004">
      <c r="A517" s="75" t="s">
        <v>955</v>
      </c>
      <c r="B517" s="75" t="s">
        <v>58</v>
      </c>
      <c r="C517" s="75" t="s">
        <v>58</v>
      </c>
      <c r="D517" s="75" t="s">
        <v>58</v>
      </c>
      <c r="E517" s="75">
        <v>191100</v>
      </c>
      <c r="F517" s="75">
        <v>-191099</v>
      </c>
      <c r="G517" s="75">
        <v>1</v>
      </c>
      <c r="H517" s="75"/>
    </row>
    <row r="518" spans="1:8" ht="24" x14ac:dyDescent="0.55000000000000004">
      <c r="A518" s="70" t="s">
        <v>956</v>
      </c>
      <c r="B518" s="70" t="s">
        <v>11</v>
      </c>
      <c r="C518" s="70" t="s">
        <v>957</v>
      </c>
      <c r="D518" s="70" t="s">
        <v>958</v>
      </c>
      <c r="E518" s="70">
        <v>5959990</v>
      </c>
      <c r="F518" s="70">
        <v>-5959989</v>
      </c>
      <c r="G518" s="70">
        <v>1</v>
      </c>
      <c r="H518" s="70"/>
    </row>
    <row r="519" spans="1:8" ht="24" x14ac:dyDescent="0.55000000000000004">
      <c r="A519" s="70" t="s">
        <v>959</v>
      </c>
      <c r="B519" s="70" t="s">
        <v>11</v>
      </c>
      <c r="C519" s="70" t="s">
        <v>960</v>
      </c>
      <c r="D519" s="70" t="s">
        <v>961</v>
      </c>
      <c r="E519" s="70">
        <v>108000</v>
      </c>
      <c r="F519" s="70">
        <v>-107999</v>
      </c>
      <c r="G519" s="70">
        <v>1</v>
      </c>
      <c r="H519" s="70"/>
    </row>
    <row r="520" spans="1:8" ht="24" x14ac:dyDescent="0.55000000000000004">
      <c r="A520" s="70" t="s">
        <v>962</v>
      </c>
      <c r="B520" s="70" t="s">
        <v>11</v>
      </c>
      <c r="C520" s="70" t="s">
        <v>960</v>
      </c>
      <c r="D520" s="70" t="s">
        <v>963</v>
      </c>
      <c r="E520" s="70">
        <v>385000</v>
      </c>
      <c r="F520" s="70">
        <v>-384999</v>
      </c>
      <c r="G520" s="70">
        <v>1</v>
      </c>
      <c r="H520" s="70"/>
    </row>
    <row r="521" spans="1:8" ht="24" x14ac:dyDescent="0.55000000000000004">
      <c r="A521" s="70" t="s">
        <v>964</v>
      </c>
      <c r="B521" s="70" t="s">
        <v>11</v>
      </c>
      <c r="C521" s="70" t="s">
        <v>960</v>
      </c>
      <c r="D521" s="70" t="s">
        <v>965</v>
      </c>
      <c r="E521" s="70">
        <v>102000</v>
      </c>
      <c r="F521" s="70">
        <v>-101999</v>
      </c>
      <c r="G521" s="70">
        <v>1</v>
      </c>
      <c r="H521" s="70"/>
    </row>
    <row r="522" spans="1:8" ht="24" x14ac:dyDescent="0.55000000000000004">
      <c r="A522" s="70" t="s">
        <v>966</v>
      </c>
      <c r="B522" s="70" t="s">
        <v>11</v>
      </c>
      <c r="C522" s="70" t="s">
        <v>960</v>
      </c>
      <c r="D522" s="70" t="s">
        <v>967</v>
      </c>
      <c r="E522" s="70">
        <v>68000</v>
      </c>
      <c r="F522" s="70">
        <v>-67999</v>
      </c>
      <c r="G522" s="70">
        <v>1</v>
      </c>
      <c r="H522" s="70"/>
    </row>
    <row r="523" spans="1:8" ht="24" x14ac:dyDescent="0.55000000000000004">
      <c r="A523" s="70" t="s">
        <v>968</v>
      </c>
      <c r="B523" s="70" t="s">
        <v>11</v>
      </c>
      <c r="C523" s="70" t="s">
        <v>594</v>
      </c>
      <c r="D523" s="70" t="s">
        <v>969</v>
      </c>
      <c r="E523" s="70">
        <v>21500</v>
      </c>
      <c r="F523" s="70">
        <v>-21499</v>
      </c>
      <c r="G523" s="70">
        <v>1</v>
      </c>
      <c r="H523" s="70"/>
    </row>
    <row r="524" spans="1:8" ht="24" x14ac:dyDescent="0.55000000000000004">
      <c r="A524" s="70" t="s">
        <v>970</v>
      </c>
      <c r="B524" s="70" t="s">
        <v>11</v>
      </c>
      <c r="C524" s="70" t="s">
        <v>971</v>
      </c>
      <c r="D524" s="70" t="s">
        <v>972</v>
      </c>
      <c r="E524" s="70">
        <v>26500</v>
      </c>
      <c r="F524" s="70">
        <v>-13064.73</v>
      </c>
      <c r="G524" s="70">
        <v>13435.27</v>
      </c>
      <c r="H524" s="70"/>
    </row>
    <row r="525" spans="1:8" ht="24" x14ac:dyDescent="0.55000000000000004">
      <c r="A525" s="70" t="s">
        <v>973</v>
      </c>
      <c r="B525" s="70" t="s">
        <v>11</v>
      </c>
      <c r="C525" s="70" t="s">
        <v>974</v>
      </c>
      <c r="D525" s="70" t="s">
        <v>975</v>
      </c>
      <c r="E525" s="70">
        <v>18000</v>
      </c>
      <c r="F525" s="70">
        <v>-3964.93</v>
      </c>
      <c r="G525" s="70">
        <v>14035.07</v>
      </c>
      <c r="H525" s="70"/>
    </row>
    <row r="526" spans="1:8" ht="24" x14ac:dyDescent="0.55000000000000004">
      <c r="A526" s="70" t="s">
        <v>57</v>
      </c>
      <c r="B526" s="70" t="s">
        <v>58</v>
      </c>
      <c r="C526" s="70" t="s">
        <v>58</v>
      </c>
      <c r="D526" s="70" t="s">
        <v>58</v>
      </c>
      <c r="E526" s="70">
        <v>6688990</v>
      </c>
      <c r="F526" s="70">
        <v>-6661513.6600000001</v>
      </c>
      <c r="G526" s="70">
        <v>27476.34</v>
      </c>
      <c r="H526" s="70"/>
    </row>
    <row r="527" spans="1:8" ht="24" x14ac:dyDescent="0.55000000000000004">
      <c r="A527" s="75" t="s">
        <v>976</v>
      </c>
      <c r="B527" s="75" t="s">
        <v>58</v>
      </c>
      <c r="C527" s="75" t="s">
        <v>58</v>
      </c>
      <c r="D527" s="75" t="s">
        <v>58</v>
      </c>
      <c r="E527" s="75">
        <v>6688990</v>
      </c>
      <c r="F527" s="75">
        <v>-6661513.6600000001</v>
      </c>
      <c r="G527" s="75">
        <v>27476.34</v>
      </c>
      <c r="H527" s="75"/>
    </row>
    <row r="528" spans="1:8" ht="24" x14ac:dyDescent="0.55000000000000004">
      <c r="A528" s="70" t="s">
        <v>977</v>
      </c>
      <c r="B528" s="70" t="s">
        <v>11</v>
      </c>
      <c r="C528" s="70" t="s">
        <v>21</v>
      </c>
      <c r="D528" s="70" t="s">
        <v>978</v>
      </c>
      <c r="E528" s="70">
        <v>1293750</v>
      </c>
      <c r="F528" s="70">
        <v>-1293749</v>
      </c>
      <c r="G528" s="70">
        <v>1</v>
      </c>
      <c r="H528" s="70"/>
    </row>
    <row r="529" spans="1:8" ht="24" x14ac:dyDescent="0.55000000000000004">
      <c r="A529" s="70" t="s">
        <v>977</v>
      </c>
      <c r="B529" s="70" t="s">
        <v>23</v>
      </c>
      <c r="C529" s="70" t="s">
        <v>21</v>
      </c>
      <c r="D529" s="70" t="s">
        <v>978</v>
      </c>
      <c r="E529" s="70">
        <v>5456250</v>
      </c>
      <c r="F529" s="70">
        <v>-5456249</v>
      </c>
      <c r="G529" s="70">
        <v>1</v>
      </c>
      <c r="H529" s="70"/>
    </row>
    <row r="530" spans="1:8" ht="24" x14ac:dyDescent="0.55000000000000004">
      <c r="A530" s="70" t="s">
        <v>979</v>
      </c>
      <c r="B530" s="70" t="s">
        <v>11</v>
      </c>
      <c r="C530" s="70" t="s">
        <v>21</v>
      </c>
      <c r="D530" s="70" t="s">
        <v>980</v>
      </c>
      <c r="E530" s="70">
        <v>899280</v>
      </c>
      <c r="F530" s="70">
        <v>-899279</v>
      </c>
      <c r="G530" s="70">
        <v>1</v>
      </c>
      <c r="H530" s="70"/>
    </row>
    <row r="531" spans="1:8" ht="24" x14ac:dyDescent="0.55000000000000004">
      <c r="A531" s="70" t="s">
        <v>979</v>
      </c>
      <c r="B531" s="70" t="s">
        <v>23</v>
      </c>
      <c r="C531" s="70" t="s">
        <v>21</v>
      </c>
      <c r="D531" s="70" t="s">
        <v>980</v>
      </c>
      <c r="E531" s="70">
        <v>2098320</v>
      </c>
      <c r="F531" s="70">
        <v>-2098319</v>
      </c>
      <c r="G531" s="70">
        <v>1</v>
      </c>
      <c r="H531" s="70"/>
    </row>
    <row r="532" spans="1:8" ht="24" x14ac:dyDescent="0.55000000000000004">
      <c r="A532" s="70" t="s">
        <v>981</v>
      </c>
      <c r="B532" s="70" t="s">
        <v>11</v>
      </c>
      <c r="C532" s="70" t="s">
        <v>21</v>
      </c>
      <c r="D532" s="84" t="s">
        <v>982</v>
      </c>
      <c r="E532" s="75">
        <v>573333</v>
      </c>
      <c r="F532" s="75">
        <v>-573332</v>
      </c>
      <c r="G532" s="75">
        <v>1</v>
      </c>
      <c r="H532" s="75"/>
    </row>
    <row r="533" spans="1:8" ht="24" x14ac:dyDescent="0.55000000000000004">
      <c r="A533" s="70" t="s">
        <v>981</v>
      </c>
      <c r="B533" s="70" t="s">
        <v>23</v>
      </c>
      <c r="C533" s="70" t="s">
        <v>21</v>
      </c>
      <c r="D533" s="84" t="s">
        <v>982</v>
      </c>
      <c r="E533" s="75">
        <v>1026667</v>
      </c>
      <c r="F533" s="75">
        <v>-1026666</v>
      </c>
      <c r="G533" s="75">
        <v>1</v>
      </c>
      <c r="H533" s="75"/>
    </row>
    <row r="534" spans="1:8" ht="24" x14ac:dyDescent="0.55000000000000004">
      <c r="A534" s="70" t="s">
        <v>983</v>
      </c>
      <c r="B534" s="70" t="s">
        <v>11</v>
      </c>
      <c r="C534" s="70" t="s">
        <v>984</v>
      </c>
      <c r="D534" s="70" t="s">
        <v>985</v>
      </c>
      <c r="E534" s="76">
        <v>5151054.41</v>
      </c>
      <c r="F534" s="76">
        <v>-1501971.63</v>
      </c>
      <c r="G534" s="76">
        <v>3649082.78</v>
      </c>
      <c r="H534" s="76"/>
    </row>
    <row r="535" spans="1:8" ht="24" x14ac:dyDescent="0.55000000000000004">
      <c r="A535" s="70" t="s">
        <v>986</v>
      </c>
      <c r="B535" s="70" t="s">
        <v>11</v>
      </c>
      <c r="C535" s="70" t="s">
        <v>987</v>
      </c>
      <c r="D535" s="70" t="s">
        <v>988</v>
      </c>
      <c r="E535" s="76">
        <v>10485000</v>
      </c>
      <c r="F535" s="76">
        <v>-2383636.81</v>
      </c>
      <c r="G535" s="76">
        <v>8101363.1900000004</v>
      </c>
      <c r="H535" s="76"/>
    </row>
    <row r="536" spans="1:8" ht="24" x14ac:dyDescent="0.55000000000000004">
      <c r="A536" s="70" t="s">
        <v>57</v>
      </c>
      <c r="B536" s="70" t="s">
        <v>58</v>
      </c>
      <c r="C536" s="70" t="s">
        <v>58</v>
      </c>
      <c r="D536" s="70" t="s">
        <v>58</v>
      </c>
      <c r="E536" s="70">
        <v>26983654.41</v>
      </c>
      <c r="F536" s="70">
        <v>-15233202.439999999</v>
      </c>
      <c r="G536" s="70">
        <v>11750451.970000001</v>
      </c>
      <c r="H536" s="70"/>
    </row>
    <row r="537" spans="1:8" ht="24" x14ac:dyDescent="0.55000000000000004">
      <c r="A537" s="75" t="s">
        <v>989</v>
      </c>
      <c r="B537" s="75" t="s">
        <v>58</v>
      </c>
      <c r="C537" s="75" t="s">
        <v>58</v>
      </c>
      <c r="D537" s="75" t="s">
        <v>58</v>
      </c>
      <c r="E537" s="75">
        <v>26983654.41</v>
      </c>
      <c r="F537" s="75">
        <v>-15233202.439999999</v>
      </c>
      <c r="G537" s="75">
        <v>11750451.970000001</v>
      </c>
      <c r="H537" s="75"/>
    </row>
    <row r="538" spans="1:8" ht="24" x14ac:dyDescent="0.55000000000000004">
      <c r="A538" s="70" t="s">
        <v>990</v>
      </c>
      <c r="B538" s="70" t="s">
        <v>11</v>
      </c>
      <c r="C538" s="70" t="s">
        <v>991</v>
      </c>
      <c r="D538" s="70" t="s">
        <v>992</v>
      </c>
      <c r="E538" s="70">
        <v>29900000</v>
      </c>
      <c r="F538" s="70">
        <v>-7146509.5899999999</v>
      </c>
      <c r="G538" s="70">
        <v>22753490.41</v>
      </c>
      <c r="H538" s="70"/>
    </row>
    <row r="539" spans="1:8" ht="24" x14ac:dyDescent="0.55000000000000004">
      <c r="A539" s="70" t="s">
        <v>57</v>
      </c>
      <c r="B539" s="70" t="s">
        <v>58</v>
      </c>
      <c r="C539" s="70" t="s">
        <v>58</v>
      </c>
      <c r="D539" s="70" t="s">
        <v>58</v>
      </c>
      <c r="E539" s="70">
        <v>29900000</v>
      </c>
      <c r="F539" s="70">
        <v>-7146509.5899999999</v>
      </c>
      <c r="G539" s="70">
        <v>22753490.41</v>
      </c>
      <c r="H539" s="70"/>
    </row>
    <row r="540" spans="1:8" ht="24" x14ac:dyDescent="0.55000000000000004">
      <c r="A540" s="75" t="s">
        <v>993</v>
      </c>
      <c r="B540" s="75" t="s">
        <v>58</v>
      </c>
      <c r="C540" s="75" t="s">
        <v>58</v>
      </c>
      <c r="D540" s="75" t="s">
        <v>58</v>
      </c>
      <c r="E540" s="75">
        <v>29900000</v>
      </c>
      <c r="F540" s="75">
        <v>-7146509.5899999999</v>
      </c>
      <c r="G540" s="75">
        <v>22753490.41</v>
      </c>
      <c r="H540" s="75"/>
    </row>
    <row r="541" spans="1:8" ht="24" x14ac:dyDescent="0.55000000000000004">
      <c r="A541" s="70" t="s">
        <v>994</v>
      </c>
      <c r="B541" s="70" t="s">
        <v>11</v>
      </c>
      <c r="C541" s="70" t="s">
        <v>995</v>
      </c>
      <c r="D541" s="84" t="s">
        <v>996</v>
      </c>
      <c r="E541" s="70">
        <v>44160000</v>
      </c>
      <c r="F541" s="70">
        <v>-5599561.6399999997</v>
      </c>
      <c r="G541" s="70">
        <v>38560438.359999999</v>
      </c>
      <c r="H541" s="70"/>
    </row>
    <row r="542" spans="1:8" ht="24" x14ac:dyDescent="0.55000000000000004">
      <c r="A542" s="70" t="s">
        <v>994</v>
      </c>
      <c r="B542" s="70" t="s">
        <v>23</v>
      </c>
      <c r="C542" s="70" t="s">
        <v>995</v>
      </c>
      <c r="D542" s="84" t="s">
        <v>996</v>
      </c>
      <c r="E542" s="70">
        <v>3840000</v>
      </c>
      <c r="F542" s="70">
        <v>-3839999</v>
      </c>
      <c r="G542" s="70">
        <v>1</v>
      </c>
      <c r="H542" s="70"/>
    </row>
    <row r="543" spans="1:8" ht="24" x14ac:dyDescent="0.55000000000000004">
      <c r="A543" s="70" t="s">
        <v>997</v>
      </c>
      <c r="B543" s="70" t="s">
        <v>11</v>
      </c>
      <c r="C543" s="70" t="s">
        <v>21</v>
      </c>
      <c r="D543" s="84" t="s">
        <v>998</v>
      </c>
      <c r="E543" s="76">
        <v>9065333</v>
      </c>
      <c r="F543" s="76">
        <v>-1057090.3</v>
      </c>
      <c r="G543" s="76">
        <v>8008242.7000000002</v>
      </c>
      <c r="H543" s="76"/>
    </row>
    <row r="544" spans="1:8" ht="24" x14ac:dyDescent="0.55000000000000004">
      <c r="A544" s="70" t="s">
        <v>997</v>
      </c>
      <c r="B544" s="70" t="s">
        <v>23</v>
      </c>
      <c r="C544" s="70" t="s">
        <v>21</v>
      </c>
      <c r="D544" s="84" t="s">
        <v>998</v>
      </c>
      <c r="E544" s="76">
        <v>1334667</v>
      </c>
      <c r="F544" s="76">
        <v>-1334666</v>
      </c>
      <c r="G544" s="76">
        <v>1</v>
      </c>
      <c r="H544" s="76"/>
    </row>
    <row r="545" spans="1:8" ht="24" x14ac:dyDescent="0.55000000000000004">
      <c r="A545" s="70" t="s">
        <v>999</v>
      </c>
      <c r="B545" s="70" t="s">
        <v>11</v>
      </c>
      <c r="C545" s="70" t="s">
        <v>21</v>
      </c>
      <c r="D545" s="69" t="s">
        <v>1000</v>
      </c>
      <c r="E545" s="76">
        <v>570000</v>
      </c>
      <c r="F545" s="76">
        <v>-203297.43</v>
      </c>
      <c r="G545" s="76">
        <v>366702.57</v>
      </c>
      <c r="H545" s="76"/>
    </row>
    <row r="546" spans="1:8" ht="24" x14ac:dyDescent="0.55000000000000004">
      <c r="A546" s="70" t="s">
        <v>999</v>
      </c>
      <c r="B546" s="70" t="s">
        <v>23</v>
      </c>
      <c r="C546" s="70" t="s">
        <v>21</v>
      </c>
      <c r="D546" s="69" t="s">
        <v>1000</v>
      </c>
      <c r="E546" s="76">
        <v>230000</v>
      </c>
      <c r="F546" s="76">
        <v>-229999</v>
      </c>
      <c r="G546" s="76">
        <v>1</v>
      </c>
      <c r="H546" s="76"/>
    </row>
    <row r="547" spans="1:8" ht="24" x14ac:dyDescent="0.55000000000000004">
      <c r="A547" s="70" t="s">
        <v>1001</v>
      </c>
      <c r="B547" s="70" t="s">
        <v>11</v>
      </c>
      <c r="C547" s="70" t="s">
        <v>21</v>
      </c>
      <c r="D547" s="70" t="s">
        <v>1002</v>
      </c>
      <c r="E547" s="76">
        <v>283333</v>
      </c>
      <c r="F547" s="76">
        <v>-101640.43</v>
      </c>
      <c r="G547" s="76">
        <v>181692.57</v>
      </c>
      <c r="H547" s="76"/>
    </row>
    <row r="548" spans="1:8" ht="24" x14ac:dyDescent="0.55000000000000004">
      <c r="A548" s="70" t="s">
        <v>1001</v>
      </c>
      <c r="B548" s="70" t="s">
        <v>23</v>
      </c>
      <c r="C548" s="70" t="s">
        <v>21</v>
      </c>
      <c r="D548" s="70" t="s">
        <v>1002</v>
      </c>
      <c r="E548" s="76">
        <v>116667</v>
      </c>
      <c r="F548" s="76">
        <v>-116666</v>
      </c>
      <c r="G548" s="76">
        <v>1</v>
      </c>
      <c r="H548" s="76"/>
    </row>
    <row r="549" spans="1:8" ht="24" x14ac:dyDescent="0.55000000000000004">
      <c r="A549" s="70" t="s">
        <v>57</v>
      </c>
      <c r="B549" s="70" t="s">
        <v>58</v>
      </c>
      <c r="C549" s="70" t="s">
        <v>58</v>
      </c>
      <c r="D549" s="70" t="s">
        <v>58</v>
      </c>
      <c r="E549" s="70">
        <v>59600000</v>
      </c>
      <c r="F549" s="70">
        <v>-12482919.800000001</v>
      </c>
      <c r="G549" s="70">
        <v>47117080.200000003</v>
      </c>
      <c r="H549" s="70"/>
    </row>
    <row r="550" spans="1:8" ht="24" x14ac:dyDescent="0.55000000000000004">
      <c r="A550" s="75" t="s">
        <v>1003</v>
      </c>
      <c r="B550" s="75" t="s">
        <v>58</v>
      </c>
      <c r="C550" s="75" t="s">
        <v>58</v>
      </c>
      <c r="D550" s="75" t="s">
        <v>58</v>
      </c>
      <c r="E550" s="75">
        <v>59600000</v>
      </c>
      <c r="F550" s="75">
        <v>-12482919.800000001</v>
      </c>
      <c r="G550" s="75">
        <v>47117080.200000003</v>
      </c>
      <c r="H550" s="75"/>
    </row>
    <row r="551" spans="1:8" ht="24" x14ac:dyDescent="0.55000000000000004">
      <c r="A551" s="70" t="s">
        <v>1004</v>
      </c>
      <c r="B551" s="70" t="s">
        <v>11</v>
      </c>
      <c r="C551" s="70" t="s">
        <v>1005</v>
      </c>
      <c r="D551" s="70" t="s">
        <v>1006</v>
      </c>
      <c r="E551" s="70">
        <v>295000</v>
      </c>
      <c r="F551" s="70">
        <v>-146247.26</v>
      </c>
      <c r="G551" s="70">
        <v>148752.74</v>
      </c>
      <c r="H551" s="70"/>
    </row>
    <row r="552" spans="1:8" ht="24" x14ac:dyDescent="0.55000000000000004">
      <c r="A552" s="70" t="s">
        <v>1007</v>
      </c>
      <c r="B552" s="70" t="s">
        <v>11</v>
      </c>
      <c r="C552" s="70" t="s">
        <v>1008</v>
      </c>
      <c r="D552" s="70" t="s">
        <v>1009</v>
      </c>
      <c r="E552" s="75">
        <v>1861347</v>
      </c>
      <c r="F552" s="75">
        <v>-906450.49</v>
      </c>
      <c r="G552" s="75">
        <v>954896.51</v>
      </c>
      <c r="H552" s="75"/>
    </row>
    <row r="553" spans="1:8" ht="24" x14ac:dyDescent="0.55000000000000004">
      <c r="A553" s="70" t="s">
        <v>1010</v>
      </c>
      <c r="B553" s="70" t="s">
        <v>11</v>
      </c>
      <c r="C553" s="70" t="s">
        <v>1011</v>
      </c>
      <c r="D553" s="70" t="s">
        <v>1012</v>
      </c>
      <c r="E553" s="75">
        <v>2989320.96</v>
      </c>
      <c r="F553" s="75">
        <v>-1447568.46</v>
      </c>
      <c r="G553" s="75">
        <v>1541752.5</v>
      </c>
      <c r="H553" s="75"/>
    </row>
    <row r="554" spans="1:8" ht="24" x14ac:dyDescent="0.55000000000000004">
      <c r="A554" s="70" t="s">
        <v>1013</v>
      </c>
      <c r="B554" s="70" t="s">
        <v>11</v>
      </c>
      <c r="C554" s="70" t="s">
        <v>1014</v>
      </c>
      <c r="D554" s="70" t="s">
        <v>1015</v>
      </c>
      <c r="E554" s="75">
        <v>1180000</v>
      </c>
      <c r="F554" s="75">
        <v>-573835.62</v>
      </c>
      <c r="G554" s="75">
        <v>606164.38</v>
      </c>
      <c r="H554" s="75"/>
    </row>
    <row r="555" spans="1:8" ht="24" x14ac:dyDescent="0.55000000000000004">
      <c r="A555" s="70" t="s">
        <v>1016</v>
      </c>
      <c r="B555" s="70" t="s">
        <v>11</v>
      </c>
      <c r="C555" s="70" t="s">
        <v>1017</v>
      </c>
      <c r="D555" s="70" t="s">
        <v>1018</v>
      </c>
      <c r="E555" s="75">
        <v>8950000</v>
      </c>
      <c r="F555" s="75">
        <v>-4310712.33</v>
      </c>
      <c r="G555" s="75">
        <v>4639287.67</v>
      </c>
      <c r="H555" s="75"/>
    </row>
    <row r="556" spans="1:8" ht="24" x14ac:dyDescent="0.55000000000000004">
      <c r="A556" s="70" t="s">
        <v>1019</v>
      </c>
      <c r="B556" s="70" t="s">
        <v>11</v>
      </c>
      <c r="C556" s="70" t="s">
        <v>1020</v>
      </c>
      <c r="D556" s="70" t="s">
        <v>1021</v>
      </c>
      <c r="E556" s="75">
        <v>1932128.87</v>
      </c>
      <c r="F556" s="75">
        <v>-926892.49</v>
      </c>
      <c r="G556" s="75">
        <v>1005236.38</v>
      </c>
      <c r="H556" s="75"/>
    </row>
    <row r="557" spans="1:8" ht="24" x14ac:dyDescent="0.55000000000000004">
      <c r="A557" s="70" t="s">
        <v>1022</v>
      </c>
      <c r="B557" s="70" t="s">
        <v>11</v>
      </c>
      <c r="C557" s="70" t="s">
        <v>1023</v>
      </c>
      <c r="D557" s="70" t="s">
        <v>1024</v>
      </c>
      <c r="E557" s="76">
        <v>994000</v>
      </c>
      <c r="F557" s="76">
        <v>-467043.84000000003</v>
      </c>
      <c r="G557" s="76">
        <v>526956.16</v>
      </c>
      <c r="H557" s="76"/>
    </row>
    <row r="558" spans="1:8" ht="24" x14ac:dyDescent="0.55000000000000004">
      <c r="A558" s="70" t="s">
        <v>1025</v>
      </c>
      <c r="B558" s="70" t="s">
        <v>11</v>
      </c>
      <c r="C558" s="70" t="s">
        <v>1026</v>
      </c>
      <c r="D558" s="70" t="s">
        <v>1027</v>
      </c>
      <c r="E558" s="70">
        <v>499000</v>
      </c>
      <c r="F558" s="70">
        <v>-232069.18</v>
      </c>
      <c r="G558" s="70">
        <v>266930.82</v>
      </c>
      <c r="H558" s="70"/>
    </row>
    <row r="559" spans="1:8" ht="24" x14ac:dyDescent="0.55000000000000004">
      <c r="A559" s="70" t="s">
        <v>1028</v>
      </c>
      <c r="B559" s="70" t="s">
        <v>11</v>
      </c>
      <c r="C559" s="70" t="s">
        <v>1029</v>
      </c>
      <c r="D559" s="70" t="s">
        <v>1030</v>
      </c>
      <c r="E559" s="75">
        <v>1895000</v>
      </c>
      <c r="F559" s="75">
        <v>-868584.93</v>
      </c>
      <c r="G559" s="75">
        <v>1026415.07</v>
      </c>
      <c r="H559" s="75"/>
    </row>
    <row r="560" spans="1:8" ht="24" x14ac:dyDescent="0.55000000000000004">
      <c r="A560" s="70" t="s">
        <v>1031</v>
      </c>
      <c r="B560" s="70" t="s">
        <v>11</v>
      </c>
      <c r="C560" s="70" t="s">
        <v>1032</v>
      </c>
      <c r="D560" s="70" t="s">
        <v>1033</v>
      </c>
      <c r="E560" s="75">
        <v>1975000</v>
      </c>
      <c r="F560" s="75">
        <v>-903900.68</v>
      </c>
      <c r="G560" s="75">
        <v>1071099.32</v>
      </c>
      <c r="H560" s="75"/>
    </row>
    <row r="561" spans="1:8" ht="24" x14ac:dyDescent="0.55000000000000004">
      <c r="A561" s="70" t="s">
        <v>1034</v>
      </c>
      <c r="B561" s="70" t="s">
        <v>11</v>
      </c>
      <c r="C561" s="70" t="s">
        <v>1032</v>
      </c>
      <c r="D561" s="70" t="s">
        <v>1035</v>
      </c>
      <c r="E561" s="70">
        <v>1975000</v>
      </c>
      <c r="F561" s="70">
        <v>-903900.68</v>
      </c>
      <c r="G561" s="70">
        <v>1071099.32</v>
      </c>
      <c r="H561" s="70"/>
    </row>
    <row r="562" spans="1:8" ht="24" x14ac:dyDescent="0.55000000000000004">
      <c r="A562" s="70" t="s">
        <v>1036</v>
      </c>
      <c r="B562" s="70" t="s">
        <v>11</v>
      </c>
      <c r="C562" s="70" t="s">
        <v>1037</v>
      </c>
      <c r="D562" s="70" t="s">
        <v>1038</v>
      </c>
      <c r="E562" s="75">
        <v>1500000</v>
      </c>
      <c r="F562" s="75">
        <v>-687328.77</v>
      </c>
      <c r="G562" s="75">
        <v>812671.23</v>
      </c>
      <c r="H562" s="75"/>
    </row>
    <row r="563" spans="1:8" ht="24" x14ac:dyDescent="0.55000000000000004">
      <c r="A563" s="70" t="s">
        <v>1039</v>
      </c>
      <c r="B563" s="70" t="s">
        <v>11</v>
      </c>
      <c r="C563" s="70" t="s">
        <v>1037</v>
      </c>
      <c r="D563" s="70" t="s">
        <v>218</v>
      </c>
      <c r="E563" s="75">
        <v>1965000</v>
      </c>
      <c r="F563" s="75">
        <v>-900400.68</v>
      </c>
      <c r="G563" s="75">
        <v>1064599.32</v>
      </c>
      <c r="H563" s="75"/>
    </row>
    <row r="564" spans="1:8" ht="24" x14ac:dyDescent="0.55000000000000004">
      <c r="A564" s="70" t="s">
        <v>1040</v>
      </c>
      <c r="B564" s="70" t="s">
        <v>11</v>
      </c>
      <c r="C564" s="70" t="s">
        <v>1041</v>
      </c>
      <c r="D564" s="70" t="s">
        <v>1042</v>
      </c>
      <c r="E564" s="70">
        <v>1184600</v>
      </c>
      <c r="F564" s="70">
        <v>-536477.75</v>
      </c>
      <c r="G564" s="70">
        <v>648122.25</v>
      </c>
      <c r="H564" s="70"/>
    </row>
    <row r="565" spans="1:8" ht="24" x14ac:dyDescent="0.55000000000000004">
      <c r="A565" s="70" t="s">
        <v>1043</v>
      </c>
      <c r="B565" s="70" t="s">
        <v>11</v>
      </c>
      <c r="C565" s="70" t="s">
        <v>98</v>
      </c>
      <c r="D565" s="70" t="s">
        <v>1044</v>
      </c>
      <c r="E565" s="75">
        <v>1970000</v>
      </c>
      <c r="F565" s="75">
        <v>-891897.26</v>
      </c>
      <c r="G565" s="75">
        <v>1078102.74</v>
      </c>
      <c r="H565" s="75"/>
    </row>
    <row r="566" spans="1:8" ht="24" x14ac:dyDescent="0.55000000000000004">
      <c r="A566" s="70" t="s">
        <v>1045</v>
      </c>
      <c r="B566" s="70" t="s">
        <v>11</v>
      </c>
      <c r="C566" s="70" t="s">
        <v>1046</v>
      </c>
      <c r="D566" s="70" t="s">
        <v>1047</v>
      </c>
      <c r="E566" s="75">
        <v>1199100</v>
      </c>
      <c r="F566" s="75">
        <v>-541401.86</v>
      </c>
      <c r="G566" s="75">
        <v>657698.14</v>
      </c>
      <c r="H566" s="75"/>
    </row>
    <row r="567" spans="1:8" ht="24" x14ac:dyDescent="0.55000000000000004">
      <c r="A567" s="70" t="s">
        <v>1048</v>
      </c>
      <c r="B567" s="70" t="s">
        <v>11</v>
      </c>
      <c r="C567" s="70" t="s">
        <v>101</v>
      </c>
      <c r="D567" s="70" t="s">
        <v>1049</v>
      </c>
      <c r="E567" s="75">
        <v>150000</v>
      </c>
      <c r="F567" s="75">
        <v>-68116.44</v>
      </c>
      <c r="G567" s="75">
        <v>81883.56</v>
      </c>
      <c r="H567" s="75"/>
    </row>
    <row r="568" spans="1:8" ht="24" x14ac:dyDescent="0.55000000000000004">
      <c r="A568" s="70" t="s">
        <v>1050</v>
      </c>
      <c r="B568" s="70" t="s">
        <v>11</v>
      </c>
      <c r="C568" s="70" t="s">
        <v>1051</v>
      </c>
      <c r="D568" s="70" t="s">
        <v>1052</v>
      </c>
      <c r="E568" s="75">
        <v>4969000</v>
      </c>
      <c r="F568" s="75">
        <v>-2248302.33</v>
      </c>
      <c r="G568" s="75">
        <v>2720697.67</v>
      </c>
      <c r="H568" s="75"/>
    </row>
    <row r="569" spans="1:8" ht="24" x14ac:dyDescent="0.55000000000000004">
      <c r="A569" s="70" t="s">
        <v>1053</v>
      </c>
      <c r="B569" s="70" t="s">
        <v>11</v>
      </c>
      <c r="C569" s="70" t="s">
        <v>1054</v>
      </c>
      <c r="D569" s="70" t="s">
        <v>1055</v>
      </c>
      <c r="E569" s="75">
        <v>4986000</v>
      </c>
      <c r="F569" s="75">
        <v>-2133051.7799999998</v>
      </c>
      <c r="G569" s="75">
        <v>2852948.22</v>
      </c>
      <c r="H569" s="75"/>
    </row>
    <row r="570" spans="1:8" ht="24" x14ac:dyDescent="0.55000000000000004">
      <c r="A570" s="70" t="s">
        <v>1056</v>
      </c>
      <c r="B570" s="70" t="s">
        <v>11</v>
      </c>
      <c r="C570" s="70" t="s">
        <v>582</v>
      </c>
      <c r="D570" s="70" t="s">
        <v>1057</v>
      </c>
      <c r="E570" s="75">
        <v>6950000</v>
      </c>
      <c r="F570" s="75">
        <v>-2983739.73</v>
      </c>
      <c r="G570" s="75">
        <v>3966260.27</v>
      </c>
      <c r="H570" s="75"/>
    </row>
    <row r="571" spans="1:8" ht="24" x14ac:dyDescent="0.55000000000000004">
      <c r="A571" s="70" t="s">
        <v>1058</v>
      </c>
      <c r="B571" s="70" t="s">
        <v>11</v>
      </c>
      <c r="C571" s="70" t="s">
        <v>1059</v>
      </c>
      <c r="D571" s="70" t="s">
        <v>1060</v>
      </c>
      <c r="E571" s="75">
        <v>1445000</v>
      </c>
      <c r="F571" s="75">
        <v>-608483.56000000006</v>
      </c>
      <c r="G571" s="75">
        <v>836516.44</v>
      </c>
      <c r="H571" s="75"/>
    </row>
    <row r="572" spans="1:8" ht="24" x14ac:dyDescent="0.55000000000000004">
      <c r="A572" s="70" t="s">
        <v>1061</v>
      </c>
      <c r="B572" s="70" t="s">
        <v>11</v>
      </c>
      <c r="C572" s="70" t="s">
        <v>1062</v>
      </c>
      <c r="D572" s="70" t="s">
        <v>1063</v>
      </c>
      <c r="E572" s="70">
        <v>1947000</v>
      </c>
      <c r="F572" s="70">
        <v>-822274.11</v>
      </c>
      <c r="G572" s="70">
        <v>1124725.8899999999</v>
      </c>
      <c r="H572" s="70"/>
    </row>
    <row r="573" spans="1:8" ht="24" x14ac:dyDescent="0.55000000000000004">
      <c r="A573" s="70" t="s">
        <v>1064</v>
      </c>
      <c r="B573" s="70" t="s">
        <v>11</v>
      </c>
      <c r="C573" s="70" t="s">
        <v>1065</v>
      </c>
      <c r="D573" s="70" t="s">
        <v>1066</v>
      </c>
      <c r="E573" s="70">
        <v>800000</v>
      </c>
      <c r="F573" s="70">
        <v>-323726.03000000003</v>
      </c>
      <c r="G573" s="70">
        <v>476273.97</v>
      </c>
      <c r="H573" s="70"/>
    </row>
    <row r="574" spans="1:8" ht="24" x14ac:dyDescent="0.55000000000000004">
      <c r="A574" s="70" t="s">
        <v>1067</v>
      </c>
      <c r="B574" s="70" t="s">
        <v>11</v>
      </c>
      <c r="C574" s="70" t="s">
        <v>829</v>
      </c>
      <c r="D574" s="70" t="s">
        <v>1068</v>
      </c>
      <c r="E574" s="70">
        <v>1499000</v>
      </c>
      <c r="F574" s="70">
        <v>-294666.44</v>
      </c>
      <c r="G574" s="70">
        <v>1204333.56</v>
      </c>
      <c r="H574" s="70"/>
    </row>
    <row r="575" spans="1:8" ht="24" x14ac:dyDescent="0.55000000000000004">
      <c r="A575" s="70" t="s">
        <v>1069</v>
      </c>
      <c r="B575" s="70" t="s">
        <v>11</v>
      </c>
      <c r="C575" s="70" t="s">
        <v>1070</v>
      </c>
      <c r="D575" s="70" t="s">
        <v>1071</v>
      </c>
      <c r="E575" s="70">
        <v>1799000</v>
      </c>
      <c r="F575" s="70">
        <v>-1378083.29</v>
      </c>
      <c r="G575" s="70">
        <v>420916.71</v>
      </c>
      <c r="H575" s="70"/>
    </row>
    <row r="576" spans="1:8" ht="24" x14ac:dyDescent="0.55000000000000004">
      <c r="A576" s="70" t="s">
        <v>1072</v>
      </c>
      <c r="B576" s="70" t="s">
        <v>11</v>
      </c>
      <c r="C576" s="70" t="s">
        <v>1073</v>
      </c>
      <c r="D576" s="70" t="s">
        <v>1074</v>
      </c>
      <c r="E576" s="70">
        <v>1259999</v>
      </c>
      <c r="F576" s="70">
        <v>-646224.13</v>
      </c>
      <c r="G576" s="70">
        <v>613774.87</v>
      </c>
      <c r="H576" s="70"/>
    </row>
    <row r="577" spans="1:8" ht="24" x14ac:dyDescent="0.55000000000000004">
      <c r="A577" s="70" t="s">
        <v>1075</v>
      </c>
      <c r="B577" s="70" t="s">
        <v>11</v>
      </c>
      <c r="C577" s="70" t="s">
        <v>1076</v>
      </c>
      <c r="D577" s="70" t="s">
        <v>1077</v>
      </c>
      <c r="E577" s="70">
        <v>9950000</v>
      </c>
      <c r="F577" s="70">
        <v>-4436086.62</v>
      </c>
      <c r="G577" s="70">
        <v>5513913.3799999999</v>
      </c>
      <c r="H577" s="70"/>
    </row>
    <row r="578" spans="1:8" ht="24" x14ac:dyDescent="0.55000000000000004">
      <c r="A578" s="70" t="s">
        <v>1078</v>
      </c>
      <c r="B578" s="70" t="s">
        <v>11</v>
      </c>
      <c r="C578" s="70" t="s">
        <v>1079</v>
      </c>
      <c r="D578" s="70" t="s">
        <v>1080</v>
      </c>
      <c r="E578" s="76">
        <v>10363100</v>
      </c>
      <c r="F578" s="76">
        <v>-1401621.12</v>
      </c>
      <c r="G578" s="76">
        <v>8961478.8800000008</v>
      </c>
      <c r="H578" s="76"/>
    </row>
    <row r="579" spans="1:8" ht="24" x14ac:dyDescent="0.55000000000000004">
      <c r="A579" s="70" t="s">
        <v>1081</v>
      </c>
      <c r="B579" s="70" t="s">
        <v>11</v>
      </c>
      <c r="C579" s="70" t="s">
        <v>27</v>
      </c>
      <c r="D579" s="84" t="s">
        <v>1082</v>
      </c>
      <c r="E579" s="76">
        <v>2621369.86</v>
      </c>
      <c r="F579" s="76">
        <v>-1427953.87</v>
      </c>
      <c r="G579" s="76">
        <v>1193415.99</v>
      </c>
      <c r="H579" s="76"/>
    </row>
    <row r="580" spans="1:8" ht="24" x14ac:dyDescent="0.55000000000000004">
      <c r="A580" s="70" t="s">
        <v>1081</v>
      </c>
      <c r="B580" s="70" t="s">
        <v>23</v>
      </c>
      <c r="C580" s="70" t="s">
        <v>27</v>
      </c>
      <c r="D580" s="84" t="s">
        <v>1082</v>
      </c>
      <c r="E580" s="76">
        <v>3358630.14</v>
      </c>
      <c r="F580" s="76">
        <v>-3358629.14</v>
      </c>
      <c r="G580" s="76">
        <v>1</v>
      </c>
      <c r="H580" s="76"/>
    </row>
    <row r="581" spans="1:8" ht="24" x14ac:dyDescent="0.55000000000000004">
      <c r="A581" s="70" t="s">
        <v>1083</v>
      </c>
      <c r="B581" s="70" t="s">
        <v>11</v>
      </c>
      <c r="C581" s="70" t="s">
        <v>27</v>
      </c>
      <c r="D581" s="84" t="s">
        <v>1084</v>
      </c>
      <c r="E581" s="76">
        <v>740410.59</v>
      </c>
      <c r="F581" s="76">
        <v>-408427.08</v>
      </c>
      <c r="G581" s="76">
        <v>331983.51</v>
      </c>
      <c r="H581" s="76"/>
    </row>
    <row r="582" spans="1:8" ht="24" x14ac:dyDescent="0.55000000000000004">
      <c r="A582" s="70" t="s">
        <v>1083</v>
      </c>
      <c r="B582" s="70" t="s">
        <v>23</v>
      </c>
      <c r="C582" s="70" t="s">
        <v>27</v>
      </c>
      <c r="D582" s="84" t="s">
        <v>1084</v>
      </c>
      <c r="E582" s="76">
        <v>968589.41</v>
      </c>
      <c r="F582" s="76">
        <v>-968588.41</v>
      </c>
      <c r="G582" s="76">
        <v>1</v>
      </c>
      <c r="H582" s="76"/>
    </row>
    <row r="583" spans="1:8" ht="24" x14ac:dyDescent="0.55000000000000004">
      <c r="A583" s="70" t="s">
        <v>1085</v>
      </c>
      <c r="B583" s="70" t="s">
        <v>11</v>
      </c>
      <c r="C583" s="70" t="s">
        <v>27</v>
      </c>
      <c r="D583" s="84" t="s">
        <v>1086</v>
      </c>
      <c r="E583" s="76">
        <v>5456388.8099999996</v>
      </c>
      <c r="F583" s="76">
        <v>-2763022.42</v>
      </c>
      <c r="G583" s="76">
        <v>2693366.39</v>
      </c>
      <c r="H583" s="76"/>
    </row>
    <row r="584" spans="1:8" ht="24" x14ac:dyDescent="0.55000000000000004">
      <c r="A584" s="70" t="s">
        <v>1085</v>
      </c>
      <c r="B584" s="70" t="s">
        <v>23</v>
      </c>
      <c r="C584" s="70" t="s">
        <v>27</v>
      </c>
      <c r="D584" s="84" t="s">
        <v>1086</v>
      </c>
      <c r="E584" s="76">
        <v>6104651.7300000004</v>
      </c>
      <c r="F584" s="76">
        <v>-6104650.7300000004</v>
      </c>
      <c r="G584" s="76">
        <v>1</v>
      </c>
      <c r="H584" s="76"/>
    </row>
    <row r="585" spans="1:8" ht="24" x14ac:dyDescent="0.55000000000000004">
      <c r="A585" s="70" t="s">
        <v>1087</v>
      </c>
      <c r="B585" s="70" t="s">
        <v>11</v>
      </c>
      <c r="C585" s="70" t="s">
        <v>27</v>
      </c>
      <c r="D585" s="84" t="s">
        <v>1088</v>
      </c>
      <c r="E585" s="76">
        <v>789547.69</v>
      </c>
      <c r="F585" s="76">
        <v>-399813.5</v>
      </c>
      <c r="G585" s="76">
        <v>389734.19</v>
      </c>
      <c r="H585" s="76"/>
    </row>
    <row r="586" spans="1:8" ht="24" x14ac:dyDescent="0.55000000000000004">
      <c r="A586" s="70" t="s">
        <v>1087</v>
      </c>
      <c r="B586" s="70" t="s">
        <v>23</v>
      </c>
      <c r="C586" s="70" t="s">
        <v>27</v>
      </c>
      <c r="D586" s="84" t="s">
        <v>1088</v>
      </c>
      <c r="E586" s="76">
        <v>883352.31</v>
      </c>
      <c r="F586" s="76">
        <v>-883351.31</v>
      </c>
      <c r="G586" s="76">
        <v>1</v>
      </c>
      <c r="H586" s="76"/>
    </row>
    <row r="587" spans="1:8" ht="24" x14ac:dyDescent="0.55000000000000004">
      <c r="A587" s="70" t="s">
        <v>1089</v>
      </c>
      <c r="B587" s="70" t="s">
        <v>11</v>
      </c>
      <c r="C587" s="70" t="s">
        <v>27</v>
      </c>
      <c r="D587" s="84" t="s">
        <v>1090</v>
      </c>
      <c r="E587" s="76">
        <v>404850.26</v>
      </c>
      <c r="F587" s="76">
        <v>-205009.28</v>
      </c>
      <c r="G587" s="76">
        <v>199840.98</v>
      </c>
      <c r="H587" s="76"/>
    </row>
    <row r="588" spans="1:8" ht="24" x14ac:dyDescent="0.55000000000000004">
      <c r="A588" s="70" t="s">
        <v>1089</v>
      </c>
      <c r="B588" s="70" t="s">
        <v>23</v>
      </c>
      <c r="C588" s="70" t="s">
        <v>27</v>
      </c>
      <c r="D588" s="84" t="s">
        <v>1090</v>
      </c>
      <c r="E588" s="76">
        <v>452949.74</v>
      </c>
      <c r="F588" s="76">
        <v>-452948.74</v>
      </c>
      <c r="G588" s="76">
        <v>1</v>
      </c>
      <c r="H588" s="76"/>
    </row>
    <row r="589" spans="1:8" ht="24" x14ac:dyDescent="0.55000000000000004">
      <c r="A589" s="70" t="s">
        <v>1091</v>
      </c>
      <c r="B589" s="70" t="s">
        <v>11</v>
      </c>
      <c r="C589" s="70" t="s">
        <v>27</v>
      </c>
      <c r="D589" s="70" t="s">
        <v>1092</v>
      </c>
      <c r="E589" s="76">
        <v>37293.440000000002</v>
      </c>
      <c r="F589" s="76">
        <v>-17255.96</v>
      </c>
      <c r="G589" s="76">
        <v>20037.48</v>
      </c>
      <c r="H589" s="76"/>
    </row>
    <row r="590" spans="1:8" ht="24" x14ac:dyDescent="0.55000000000000004">
      <c r="A590" s="70" t="s">
        <v>1091</v>
      </c>
      <c r="B590" s="70" t="s">
        <v>23</v>
      </c>
      <c r="C590" s="70" t="s">
        <v>27</v>
      </c>
      <c r="D590" s="70" t="s">
        <v>1092</v>
      </c>
      <c r="E590" s="76">
        <v>34906.559999999998</v>
      </c>
      <c r="F590" s="76">
        <v>-34905.56</v>
      </c>
      <c r="G590" s="76">
        <v>1</v>
      </c>
      <c r="H590" s="76"/>
    </row>
    <row r="591" spans="1:8" ht="24" x14ac:dyDescent="0.55000000000000004">
      <c r="A591" s="70" t="s">
        <v>1093</v>
      </c>
      <c r="B591" s="70" t="s">
        <v>11</v>
      </c>
      <c r="C591" s="70" t="s">
        <v>27</v>
      </c>
      <c r="D591" s="70" t="s">
        <v>1094</v>
      </c>
      <c r="E591" s="76">
        <v>724316.16000000003</v>
      </c>
      <c r="F591" s="76">
        <v>-308636.02</v>
      </c>
      <c r="G591" s="76">
        <v>415680.14</v>
      </c>
      <c r="H591" s="76"/>
    </row>
    <row r="592" spans="1:8" ht="24" x14ac:dyDescent="0.55000000000000004">
      <c r="A592" s="70" t="s">
        <v>1093</v>
      </c>
      <c r="B592" s="70" t="s">
        <v>23</v>
      </c>
      <c r="C592" s="70" t="s">
        <v>27</v>
      </c>
      <c r="D592" s="70" t="s">
        <v>1094</v>
      </c>
      <c r="E592" s="76">
        <v>568683.84</v>
      </c>
      <c r="F592" s="76">
        <v>-568682.84</v>
      </c>
      <c r="G592" s="76">
        <v>1</v>
      </c>
      <c r="H592" s="76"/>
    </row>
    <row r="593" spans="1:8" ht="24" x14ac:dyDescent="0.55000000000000004">
      <c r="A593" s="70" t="s">
        <v>1095</v>
      </c>
      <c r="B593" s="70" t="s">
        <v>11</v>
      </c>
      <c r="C593" s="70" t="s">
        <v>27</v>
      </c>
      <c r="D593" s="70" t="s">
        <v>1012</v>
      </c>
      <c r="E593" s="75">
        <v>1663893.2</v>
      </c>
      <c r="F593" s="75">
        <v>-715988.23</v>
      </c>
      <c r="G593" s="75">
        <v>947904.97</v>
      </c>
      <c r="H593" s="75"/>
    </row>
    <row r="594" spans="1:8" ht="24" x14ac:dyDescent="0.55000000000000004">
      <c r="A594" s="70" t="s">
        <v>1095</v>
      </c>
      <c r="B594" s="70" t="s">
        <v>23</v>
      </c>
      <c r="C594" s="70" t="s">
        <v>27</v>
      </c>
      <c r="D594" s="70" t="s">
        <v>1012</v>
      </c>
      <c r="E594" s="75">
        <v>1320974.19</v>
      </c>
      <c r="F594" s="75">
        <v>-1320973.19</v>
      </c>
      <c r="G594" s="75">
        <v>1</v>
      </c>
      <c r="H594" s="75"/>
    </row>
    <row r="595" spans="1:8" ht="24" x14ac:dyDescent="0.55000000000000004">
      <c r="A595" s="70" t="s">
        <v>1096</v>
      </c>
      <c r="B595" s="70" t="s">
        <v>11</v>
      </c>
      <c r="C595" s="70" t="s">
        <v>27</v>
      </c>
      <c r="D595" s="70" t="s">
        <v>1097</v>
      </c>
      <c r="E595" s="75">
        <v>227885.48</v>
      </c>
      <c r="F595" s="75">
        <v>-95212.93</v>
      </c>
      <c r="G595" s="75">
        <v>132672.54999999999</v>
      </c>
      <c r="H595" s="75"/>
    </row>
    <row r="596" spans="1:8" ht="24" x14ac:dyDescent="0.55000000000000004">
      <c r="A596" s="70" t="s">
        <v>1096</v>
      </c>
      <c r="B596" s="70" t="s">
        <v>23</v>
      </c>
      <c r="C596" s="70" t="s">
        <v>27</v>
      </c>
      <c r="D596" s="70" t="s">
        <v>1097</v>
      </c>
      <c r="E596" s="75">
        <v>171114.52</v>
      </c>
      <c r="F596" s="75">
        <v>-171113.52</v>
      </c>
      <c r="G596" s="75">
        <v>1</v>
      </c>
      <c r="H596" s="75"/>
    </row>
    <row r="597" spans="1:8" ht="24" x14ac:dyDescent="0.55000000000000004">
      <c r="A597" s="70" t="s">
        <v>1098</v>
      </c>
      <c r="B597" s="70" t="s">
        <v>11</v>
      </c>
      <c r="C597" s="70" t="s">
        <v>27</v>
      </c>
      <c r="D597" s="70" t="s">
        <v>1099</v>
      </c>
      <c r="E597" s="70">
        <v>567572.71</v>
      </c>
      <c r="F597" s="70">
        <v>-239430.45</v>
      </c>
      <c r="G597" s="70">
        <v>328142.26</v>
      </c>
      <c r="H597" s="70"/>
    </row>
    <row r="598" spans="1:8" ht="24" x14ac:dyDescent="0.55000000000000004">
      <c r="A598" s="70" t="s">
        <v>1098</v>
      </c>
      <c r="B598" s="70" t="s">
        <v>23</v>
      </c>
      <c r="C598" s="70" t="s">
        <v>27</v>
      </c>
      <c r="D598" s="70" t="s">
        <v>1099</v>
      </c>
      <c r="E598" s="70">
        <v>430327.29</v>
      </c>
      <c r="F598" s="70">
        <v>-430326.29</v>
      </c>
      <c r="G598" s="70">
        <v>1</v>
      </c>
      <c r="H598" s="70"/>
    </row>
    <row r="599" spans="1:8" ht="24" x14ac:dyDescent="0.55000000000000004">
      <c r="A599" s="70" t="s">
        <v>1100</v>
      </c>
      <c r="B599" s="70" t="s">
        <v>11</v>
      </c>
      <c r="C599" s="70" t="s">
        <v>27</v>
      </c>
      <c r="D599" s="70" t="s">
        <v>1101</v>
      </c>
      <c r="E599" s="70">
        <v>2057764.38</v>
      </c>
      <c r="F599" s="70">
        <v>-859755.36</v>
      </c>
      <c r="G599" s="70">
        <v>1198009.02</v>
      </c>
      <c r="H599" s="70"/>
    </row>
    <row r="600" spans="1:8" ht="24" x14ac:dyDescent="0.55000000000000004">
      <c r="A600" s="70" t="s">
        <v>1100</v>
      </c>
      <c r="B600" s="70" t="s">
        <v>23</v>
      </c>
      <c r="C600" s="70" t="s">
        <v>27</v>
      </c>
      <c r="D600" s="70" t="s">
        <v>1101</v>
      </c>
      <c r="E600" s="70">
        <v>1522235.62</v>
      </c>
      <c r="F600" s="70">
        <v>-1522234.62</v>
      </c>
      <c r="G600" s="70">
        <v>1</v>
      </c>
      <c r="H600" s="70"/>
    </row>
    <row r="601" spans="1:8" ht="24" x14ac:dyDescent="0.55000000000000004">
      <c r="A601" s="70" t="s">
        <v>1102</v>
      </c>
      <c r="B601" s="70" t="s">
        <v>11</v>
      </c>
      <c r="C601" s="70" t="s">
        <v>27</v>
      </c>
      <c r="D601" s="70" t="s">
        <v>1103</v>
      </c>
      <c r="E601" s="70">
        <v>2407556.16</v>
      </c>
      <c r="F601" s="70">
        <v>-996361.38</v>
      </c>
      <c r="G601" s="70">
        <v>1411194.78</v>
      </c>
      <c r="H601" s="70"/>
    </row>
    <row r="602" spans="1:8" ht="24" x14ac:dyDescent="0.55000000000000004">
      <c r="A602" s="70" t="s">
        <v>1102</v>
      </c>
      <c r="B602" s="70" t="s">
        <v>23</v>
      </c>
      <c r="C602" s="70" t="s">
        <v>27</v>
      </c>
      <c r="D602" s="70" t="s">
        <v>1103</v>
      </c>
      <c r="E602" s="70">
        <v>1762443.84</v>
      </c>
      <c r="F602" s="70">
        <v>-1762442.84</v>
      </c>
      <c r="G602" s="70">
        <v>1</v>
      </c>
      <c r="H602" s="70"/>
    </row>
    <row r="603" spans="1:8" ht="24" x14ac:dyDescent="0.55000000000000004">
      <c r="A603" s="70" t="s">
        <v>1104</v>
      </c>
      <c r="B603" s="70" t="s">
        <v>11</v>
      </c>
      <c r="C603" s="70" t="s">
        <v>27</v>
      </c>
      <c r="D603" s="70" t="s">
        <v>1105</v>
      </c>
      <c r="E603" s="70">
        <v>2629632.33</v>
      </c>
      <c r="F603" s="70">
        <v>-1077704.68</v>
      </c>
      <c r="G603" s="70">
        <v>1551927.65</v>
      </c>
      <c r="H603" s="70"/>
    </row>
    <row r="604" spans="1:8" ht="24" x14ac:dyDescent="0.55000000000000004">
      <c r="A604" s="70" t="s">
        <v>1104</v>
      </c>
      <c r="B604" s="70" t="s">
        <v>23</v>
      </c>
      <c r="C604" s="70" t="s">
        <v>27</v>
      </c>
      <c r="D604" s="70" t="s">
        <v>1105</v>
      </c>
      <c r="E604" s="70">
        <v>1879367.67</v>
      </c>
      <c r="F604" s="70">
        <v>-1879366.67</v>
      </c>
      <c r="G604" s="70">
        <v>1</v>
      </c>
      <c r="H604" s="70"/>
    </row>
    <row r="605" spans="1:8" ht="24" x14ac:dyDescent="0.55000000000000004">
      <c r="A605" s="70" t="s">
        <v>1106</v>
      </c>
      <c r="B605" s="70" t="s">
        <v>11</v>
      </c>
      <c r="C605" s="70" t="s">
        <v>27</v>
      </c>
      <c r="D605" s="70" t="s">
        <v>1107</v>
      </c>
      <c r="E605" s="70">
        <v>991433.79</v>
      </c>
      <c r="F605" s="70">
        <v>-406320.23</v>
      </c>
      <c r="G605" s="70">
        <v>585113.56000000006</v>
      </c>
      <c r="H605" s="70"/>
    </row>
    <row r="606" spans="1:8" ht="24" x14ac:dyDescent="0.55000000000000004">
      <c r="A606" s="70" t="s">
        <v>1106</v>
      </c>
      <c r="B606" s="70" t="s">
        <v>23</v>
      </c>
      <c r="C606" s="70" t="s">
        <v>27</v>
      </c>
      <c r="D606" s="70" t="s">
        <v>1107</v>
      </c>
      <c r="E606" s="70">
        <v>708566.21</v>
      </c>
      <c r="F606" s="70">
        <v>-708565.21</v>
      </c>
      <c r="G606" s="70">
        <v>1</v>
      </c>
      <c r="H606" s="70"/>
    </row>
    <row r="607" spans="1:8" ht="24" x14ac:dyDescent="0.55000000000000004">
      <c r="A607" s="70" t="s">
        <v>1108</v>
      </c>
      <c r="B607" s="70" t="s">
        <v>11</v>
      </c>
      <c r="C607" s="70" t="s">
        <v>27</v>
      </c>
      <c r="D607" s="70" t="s">
        <v>1109</v>
      </c>
      <c r="E607" s="75">
        <v>3103780.82</v>
      </c>
      <c r="F607" s="75">
        <v>-1171525.1200000001</v>
      </c>
      <c r="G607" s="75">
        <v>1932255.7</v>
      </c>
      <c r="H607" s="75"/>
    </row>
    <row r="608" spans="1:8" ht="24" x14ac:dyDescent="0.55000000000000004">
      <c r="A608" s="70" t="s">
        <v>1108</v>
      </c>
      <c r="B608" s="70" t="s">
        <v>23</v>
      </c>
      <c r="C608" s="70" t="s">
        <v>27</v>
      </c>
      <c r="D608" s="70" t="s">
        <v>1109</v>
      </c>
      <c r="E608" s="75">
        <v>1796219.18</v>
      </c>
      <c r="F608" s="75">
        <v>-1796218.18</v>
      </c>
      <c r="G608" s="75">
        <v>1</v>
      </c>
      <c r="H608" s="75"/>
    </row>
    <row r="609" spans="1:8" ht="24" x14ac:dyDescent="0.55000000000000004">
      <c r="A609" s="70" t="s">
        <v>1110</v>
      </c>
      <c r="B609" s="70" t="s">
        <v>11</v>
      </c>
      <c r="C609" s="70" t="s">
        <v>1111</v>
      </c>
      <c r="D609" s="70" t="s">
        <v>1112</v>
      </c>
      <c r="E609" s="70">
        <v>34500000</v>
      </c>
      <c r="F609" s="70">
        <v>-5732671.2300000004</v>
      </c>
      <c r="G609" s="70">
        <v>28767328.77</v>
      </c>
      <c r="H609" s="70"/>
    </row>
    <row r="610" spans="1:8" ht="24" x14ac:dyDescent="0.55000000000000004">
      <c r="A610" s="70" t="s">
        <v>1113</v>
      </c>
      <c r="B610" s="70" t="s">
        <v>11</v>
      </c>
      <c r="C610" s="70" t="s">
        <v>1114</v>
      </c>
      <c r="D610" s="70" t="s">
        <v>1115</v>
      </c>
      <c r="E610" s="76">
        <v>4370000</v>
      </c>
      <c r="F610" s="76">
        <v>-583902.30000000005</v>
      </c>
      <c r="G610" s="76">
        <v>3786097.7</v>
      </c>
      <c r="H610" s="76"/>
    </row>
    <row r="611" spans="1:8" ht="24" x14ac:dyDescent="0.55000000000000004">
      <c r="A611" s="70" t="s">
        <v>1116</v>
      </c>
      <c r="B611" s="70" t="s">
        <v>11</v>
      </c>
      <c r="C611" s="70" t="s">
        <v>1117</v>
      </c>
      <c r="D611" s="70" t="s">
        <v>1118</v>
      </c>
      <c r="E611" s="76">
        <v>29987248</v>
      </c>
      <c r="F611" s="76">
        <v>-5611312.4400000004</v>
      </c>
      <c r="G611" s="76">
        <v>24375935.559999999</v>
      </c>
      <c r="H611" s="76"/>
    </row>
    <row r="612" spans="1:8" ht="24" x14ac:dyDescent="0.55000000000000004">
      <c r="A612" s="69" t="s">
        <v>1119</v>
      </c>
      <c r="B612" s="69" t="s">
        <v>11</v>
      </c>
      <c r="C612" s="69" t="s">
        <v>1120</v>
      </c>
      <c r="D612" s="69" t="s">
        <v>1121</v>
      </c>
      <c r="E612" s="69">
        <v>30000000</v>
      </c>
      <c r="F612" s="69">
        <v>-246575.34</v>
      </c>
      <c r="G612" s="69">
        <v>29753424.66</v>
      </c>
      <c r="H612" s="69"/>
    </row>
    <row r="613" spans="1:8" ht="24" x14ac:dyDescent="0.55000000000000004">
      <c r="A613" s="70" t="s">
        <v>57</v>
      </c>
      <c r="B613" s="70" t="s">
        <v>58</v>
      </c>
      <c r="C613" s="70" t="s">
        <v>58</v>
      </c>
      <c r="D613" s="70" t="s">
        <v>58</v>
      </c>
      <c r="E613" s="70">
        <v>223726551.75999999</v>
      </c>
      <c r="F613" s="70">
        <v>-77818962.930000007</v>
      </c>
      <c r="G613" s="70">
        <v>145907588.83000001</v>
      </c>
      <c r="H613" s="70"/>
    </row>
    <row r="614" spans="1:8" ht="24" x14ac:dyDescent="0.55000000000000004">
      <c r="A614" s="75" t="s">
        <v>1122</v>
      </c>
      <c r="B614" s="75" t="s">
        <v>58</v>
      </c>
      <c r="C614" s="75" t="s">
        <v>58</v>
      </c>
      <c r="D614" s="75" t="s">
        <v>58</v>
      </c>
      <c r="E614" s="75">
        <v>223726551.75999999</v>
      </c>
      <c r="F614" s="75">
        <v>-77818962.930000007</v>
      </c>
      <c r="G614" s="75">
        <v>145907588.83000001</v>
      </c>
      <c r="H614" s="75"/>
    </row>
    <row r="615" spans="1:8" ht="24" x14ac:dyDescent="0.55000000000000004">
      <c r="A615" s="70" t="s">
        <v>1123</v>
      </c>
      <c r="B615" s="70" t="s">
        <v>58</v>
      </c>
      <c r="C615" s="70" t="s">
        <v>58</v>
      </c>
      <c r="D615" s="70" t="s">
        <v>58</v>
      </c>
      <c r="E615" s="70">
        <v>1000936415.39</v>
      </c>
      <c r="F615" s="70">
        <v>-342263009.31999999</v>
      </c>
      <c r="G615" s="70">
        <v>658673406.07000005</v>
      </c>
      <c r="H615" s="70"/>
    </row>
    <row r="616" spans="1:8" ht="24" x14ac:dyDescent="0.55000000000000004">
      <c r="A616" s="70" t="s">
        <v>1124</v>
      </c>
      <c r="B616" s="70" t="s">
        <v>58</v>
      </c>
      <c r="C616" s="70" t="s">
        <v>58</v>
      </c>
      <c r="D616" s="70" t="s">
        <v>58</v>
      </c>
      <c r="E616" s="70">
        <v>1000936415.39</v>
      </c>
      <c r="F616" s="70">
        <v>-342263009.31999999</v>
      </c>
      <c r="G616" s="70">
        <v>658673406.07000005</v>
      </c>
      <c r="H616" s="70"/>
    </row>
    <row r="618" spans="1:8" ht="24" x14ac:dyDescent="0.55000000000000004">
      <c r="E618" s="79" t="s">
        <v>58</v>
      </c>
      <c r="F618" s="80" t="s">
        <v>58</v>
      </c>
    </row>
    <row r="619" spans="1:8" ht="24" x14ac:dyDescent="0.55000000000000004">
      <c r="E619" s="79" t="s">
        <v>58</v>
      </c>
      <c r="F619" s="80" t="s">
        <v>58</v>
      </c>
    </row>
    <row r="620" spans="1:8" ht="24" x14ac:dyDescent="0.55000000000000004">
      <c r="E620" s="79" t="s">
        <v>58</v>
      </c>
      <c r="F620" s="80" t="s">
        <v>58</v>
      </c>
    </row>
    <row r="621" spans="1:8" ht="24" x14ac:dyDescent="0.55000000000000004">
      <c r="E621" s="79" t="s">
        <v>58</v>
      </c>
      <c r="F621" s="80" t="s">
        <v>58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7"/>
  <sheetViews>
    <sheetView topLeftCell="A43" zoomScale="98" zoomScaleNormal="98" workbookViewId="0">
      <selection activeCell="A328" sqref="A328:G328"/>
    </sheetView>
  </sheetViews>
  <sheetFormatPr defaultColWidth="9" defaultRowHeight="19.5" x14ac:dyDescent="0.25"/>
  <cols>
    <col min="1" max="1" width="42.25" style="73" customWidth="1"/>
    <col min="2" max="2" width="9.5" style="73" customWidth="1"/>
    <col min="3" max="3" width="10.5" style="73" customWidth="1"/>
    <col min="4" max="4" width="50.5" style="73" customWidth="1"/>
    <col min="5" max="5" width="16.5" style="73" customWidth="1"/>
    <col min="6" max="6" width="17.25" style="73" customWidth="1"/>
    <col min="7" max="7" width="14.75" style="73" customWidth="1"/>
    <col min="8" max="8" width="8.5" style="73" customWidth="1"/>
    <col min="9" max="9" width="14.75" style="73" customWidth="1"/>
    <col min="10" max="16384" width="9" style="73"/>
  </cols>
  <sheetData>
    <row r="1" spans="1:8" ht="24" x14ac:dyDescent="0.55000000000000004">
      <c r="A1" s="185" t="s">
        <v>0</v>
      </c>
      <c r="B1" s="186"/>
      <c r="C1" s="186"/>
      <c r="D1" s="186"/>
      <c r="E1" s="186"/>
    </row>
    <row r="2" spans="1:8" ht="24" x14ac:dyDescent="0.55000000000000004">
      <c r="A2" s="187" t="s">
        <v>1</v>
      </c>
      <c r="B2" s="186"/>
      <c r="C2" s="186"/>
      <c r="D2" s="186"/>
      <c r="E2" s="186"/>
    </row>
    <row r="3" spans="1:8" ht="24" x14ac:dyDescent="0.55000000000000004">
      <c r="A3" s="187" t="s">
        <v>2</v>
      </c>
      <c r="B3" s="186"/>
      <c r="C3" s="186"/>
      <c r="D3" s="186"/>
      <c r="E3" s="186"/>
      <c r="F3" s="73" t="s">
        <v>1549</v>
      </c>
    </row>
    <row r="4" spans="1:8" ht="24" x14ac:dyDescent="0.55000000000000004">
      <c r="A4" s="74" t="s">
        <v>3</v>
      </c>
      <c r="B4" s="74" t="s">
        <v>4</v>
      </c>
      <c r="C4" s="74" t="s">
        <v>5</v>
      </c>
      <c r="D4" s="74" t="s">
        <v>6</v>
      </c>
      <c r="E4" s="74" t="s">
        <v>7</v>
      </c>
      <c r="F4" s="74" t="s">
        <v>8</v>
      </c>
      <c r="G4" s="74" t="s">
        <v>9</v>
      </c>
      <c r="H4" s="74"/>
    </row>
    <row r="5" spans="1:8" ht="24" x14ac:dyDescent="0.55000000000000004">
      <c r="A5" s="70" t="s">
        <v>10</v>
      </c>
      <c r="B5" s="70" t="s">
        <v>11</v>
      </c>
      <c r="C5" s="70" t="s">
        <v>12</v>
      </c>
      <c r="D5" s="84" t="s">
        <v>13</v>
      </c>
      <c r="E5" s="70">
        <v>1000000</v>
      </c>
      <c r="F5" s="75">
        <v>-881095.86</v>
      </c>
      <c r="G5" s="75">
        <v>118904.14</v>
      </c>
      <c r="H5" s="75"/>
    </row>
    <row r="6" spans="1:8" ht="24" x14ac:dyDescent="0.55000000000000004">
      <c r="A6" s="70" t="s">
        <v>14</v>
      </c>
      <c r="B6" s="70" t="s">
        <v>11</v>
      </c>
      <c r="C6" s="70" t="s">
        <v>15</v>
      </c>
      <c r="D6" s="84" t="s">
        <v>16</v>
      </c>
      <c r="E6" s="70">
        <v>1899000</v>
      </c>
      <c r="F6" s="84">
        <v>-964241.1</v>
      </c>
      <c r="G6" s="84">
        <v>934758.9</v>
      </c>
      <c r="H6" s="70"/>
    </row>
    <row r="7" spans="1:8" ht="24" x14ac:dyDescent="0.55000000000000004">
      <c r="A7" s="70" t="s">
        <v>17</v>
      </c>
      <c r="B7" s="70" t="s">
        <v>11</v>
      </c>
      <c r="C7" s="70" t="s">
        <v>18</v>
      </c>
      <c r="D7" s="84" t="s">
        <v>19</v>
      </c>
      <c r="E7" s="70">
        <v>1490000</v>
      </c>
      <c r="F7" s="84">
        <v>-1066676.71</v>
      </c>
      <c r="G7" s="84">
        <v>423323.29</v>
      </c>
      <c r="H7" s="70"/>
    </row>
    <row r="8" spans="1:8" ht="24" x14ac:dyDescent="0.55000000000000004">
      <c r="A8" s="70" t="s">
        <v>20</v>
      </c>
      <c r="B8" s="70" t="s">
        <v>11</v>
      </c>
      <c r="C8" s="70" t="s">
        <v>21</v>
      </c>
      <c r="D8" s="84" t="s">
        <v>22</v>
      </c>
      <c r="E8" s="70">
        <v>1706666.67</v>
      </c>
      <c r="F8" s="75">
        <v>-1084200.9099999999</v>
      </c>
      <c r="G8" s="75">
        <v>622465.76</v>
      </c>
      <c r="H8" s="75"/>
    </row>
    <row r="9" spans="1:8" ht="24" x14ac:dyDescent="0.55000000000000004">
      <c r="A9" s="70" t="s">
        <v>20</v>
      </c>
      <c r="B9" s="70" t="s">
        <v>23</v>
      </c>
      <c r="C9" s="70" t="s">
        <v>21</v>
      </c>
      <c r="D9" s="84" t="s">
        <v>22</v>
      </c>
      <c r="E9" s="70">
        <v>1493333.33</v>
      </c>
      <c r="F9" s="75">
        <v>-1493332.33</v>
      </c>
      <c r="G9" s="75">
        <v>1</v>
      </c>
      <c r="H9" s="75"/>
    </row>
    <row r="10" spans="1:8" ht="24" x14ac:dyDescent="0.55000000000000004">
      <c r="A10" s="70" t="s">
        <v>24</v>
      </c>
      <c r="B10" s="70" t="s">
        <v>11</v>
      </c>
      <c r="C10" s="70" t="s">
        <v>21</v>
      </c>
      <c r="D10" s="84" t="s">
        <v>25</v>
      </c>
      <c r="E10" s="70">
        <v>1915666.75</v>
      </c>
      <c r="F10" s="84">
        <v>-1112574.1499999999</v>
      </c>
      <c r="G10" s="70">
        <v>803092.6</v>
      </c>
      <c r="H10" s="70"/>
    </row>
    <row r="11" spans="1:8" ht="24" x14ac:dyDescent="0.55000000000000004">
      <c r="A11" s="70" t="s">
        <v>24</v>
      </c>
      <c r="B11" s="70" t="s">
        <v>23</v>
      </c>
      <c r="C11" s="70" t="s">
        <v>21</v>
      </c>
      <c r="D11" s="84" t="s">
        <v>25</v>
      </c>
      <c r="E11" s="70">
        <v>1368333.25</v>
      </c>
      <c r="F11" s="84">
        <v>-1368332.25</v>
      </c>
      <c r="G11" s="70">
        <v>1</v>
      </c>
      <c r="H11" s="70"/>
    </row>
    <row r="12" spans="1:8" ht="24" x14ac:dyDescent="0.55000000000000004">
      <c r="A12" s="70" t="s">
        <v>26</v>
      </c>
      <c r="B12" s="70" t="s">
        <v>11</v>
      </c>
      <c r="C12" s="70" t="s">
        <v>27</v>
      </c>
      <c r="D12" s="84" t="s">
        <v>28</v>
      </c>
      <c r="E12" s="76">
        <v>505139.73</v>
      </c>
      <c r="F12" s="76">
        <v>-289885.09999999998</v>
      </c>
      <c r="G12" s="76">
        <v>215254.63</v>
      </c>
      <c r="H12" s="76"/>
    </row>
    <row r="13" spans="1:8" ht="24" x14ac:dyDescent="0.55000000000000004">
      <c r="A13" s="70" t="s">
        <v>26</v>
      </c>
      <c r="B13" s="70" t="s">
        <v>23</v>
      </c>
      <c r="C13" s="70" t="s">
        <v>27</v>
      </c>
      <c r="D13" s="84" t="s">
        <v>28</v>
      </c>
      <c r="E13" s="76">
        <v>707860.27</v>
      </c>
      <c r="F13" s="76">
        <v>-707859.27</v>
      </c>
      <c r="G13" s="76">
        <v>1</v>
      </c>
      <c r="H13" s="76"/>
    </row>
    <row r="14" spans="1:8" ht="24" x14ac:dyDescent="0.55000000000000004">
      <c r="A14" s="70" t="s">
        <v>29</v>
      </c>
      <c r="B14" s="70" t="s">
        <v>11</v>
      </c>
      <c r="C14" s="70" t="s">
        <v>27</v>
      </c>
      <c r="D14" s="84" t="s">
        <v>30</v>
      </c>
      <c r="E14" s="75">
        <v>1304109.5900000001</v>
      </c>
      <c r="F14" s="75">
        <v>-719376.08</v>
      </c>
      <c r="G14" s="75">
        <v>584733.51</v>
      </c>
      <c r="H14" s="75"/>
    </row>
    <row r="15" spans="1:8" ht="24" x14ac:dyDescent="0.55000000000000004">
      <c r="A15" s="70" t="s">
        <v>29</v>
      </c>
      <c r="B15" s="70" t="s">
        <v>23</v>
      </c>
      <c r="C15" s="70" t="s">
        <v>27</v>
      </c>
      <c r="D15" s="84" t="s">
        <v>30</v>
      </c>
      <c r="E15" s="75">
        <v>1695890.41</v>
      </c>
      <c r="F15" s="75">
        <v>-1695889.41</v>
      </c>
      <c r="G15" s="75">
        <v>1</v>
      </c>
      <c r="H15" s="75"/>
    </row>
    <row r="16" spans="1:8" ht="24" x14ac:dyDescent="0.55000000000000004">
      <c r="A16" s="70" t="s">
        <v>31</v>
      </c>
      <c r="B16" s="70" t="s">
        <v>11</v>
      </c>
      <c r="C16" s="70" t="s">
        <v>27</v>
      </c>
      <c r="D16" s="84" t="s">
        <v>32</v>
      </c>
      <c r="E16" s="75">
        <v>2047671.23</v>
      </c>
      <c r="F16" s="75">
        <v>-1061545.21</v>
      </c>
      <c r="G16" s="75">
        <v>986126.02</v>
      </c>
      <c r="H16" s="75"/>
    </row>
    <row r="17" spans="1:9" ht="24" x14ac:dyDescent="0.55000000000000004">
      <c r="A17" s="70" t="s">
        <v>31</v>
      </c>
      <c r="B17" s="70" t="s">
        <v>23</v>
      </c>
      <c r="C17" s="70" t="s">
        <v>27</v>
      </c>
      <c r="D17" s="84" t="s">
        <v>32</v>
      </c>
      <c r="E17" s="75">
        <v>2392328.77</v>
      </c>
      <c r="F17" s="75">
        <v>-2392327.77</v>
      </c>
      <c r="G17" s="75">
        <v>1</v>
      </c>
      <c r="H17" s="75"/>
    </row>
    <row r="18" spans="1:9" ht="24" x14ac:dyDescent="0.55000000000000004">
      <c r="A18" s="70" t="s">
        <v>33</v>
      </c>
      <c r="B18" s="70" t="s">
        <v>11</v>
      </c>
      <c r="C18" s="70" t="s">
        <v>27</v>
      </c>
      <c r="D18" s="84" t="s">
        <v>34</v>
      </c>
      <c r="E18" s="76">
        <v>279062.28000000003</v>
      </c>
      <c r="F18" s="76">
        <v>-141312.4</v>
      </c>
      <c r="G18" s="76">
        <v>137749.88</v>
      </c>
      <c r="H18" s="76"/>
    </row>
    <row r="19" spans="1:9" ht="24" x14ac:dyDescent="0.55000000000000004">
      <c r="A19" s="70" t="s">
        <v>33</v>
      </c>
      <c r="B19" s="70" t="s">
        <v>23</v>
      </c>
      <c r="C19" s="70" t="s">
        <v>27</v>
      </c>
      <c r="D19" s="84" t="s">
        <v>34</v>
      </c>
      <c r="E19" s="76">
        <v>309937.71999999997</v>
      </c>
      <c r="F19" s="76">
        <v>-309936.71999999997</v>
      </c>
      <c r="G19" s="76">
        <v>1</v>
      </c>
      <c r="H19" s="76"/>
    </row>
    <row r="20" spans="1:9" ht="24" x14ac:dyDescent="0.55000000000000004">
      <c r="A20" s="70" t="s">
        <v>35</v>
      </c>
      <c r="B20" s="70" t="s">
        <v>11</v>
      </c>
      <c r="C20" s="70" t="s">
        <v>27</v>
      </c>
      <c r="D20" s="84" t="s">
        <v>36</v>
      </c>
      <c r="E20" s="76">
        <v>251094.98</v>
      </c>
      <c r="F20" s="76">
        <v>-118743.98</v>
      </c>
      <c r="G20" s="76">
        <v>132351</v>
      </c>
      <c r="H20" s="76"/>
    </row>
    <row r="21" spans="1:9" ht="24" x14ac:dyDescent="0.55000000000000004">
      <c r="A21" s="70" t="s">
        <v>35</v>
      </c>
      <c r="B21" s="70" t="s">
        <v>23</v>
      </c>
      <c r="C21" s="70" t="s">
        <v>27</v>
      </c>
      <c r="D21" s="84" t="s">
        <v>36</v>
      </c>
      <c r="E21" s="76">
        <v>247905.02</v>
      </c>
      <c r="F21" s="76">
        <v>-247904.02</v>
      </c>
      <c r="G21" s="76">
        <v>1</v>
      </c>
      <c r="H21" s="76"/>
    </row>
    <row r="22" spans="1:9" ht="24" x14ac:dyDescent="0.55000000000000004">
      <c r="A22" s="70" t="s">
        <v>37</v>
      </c>
      <c r="B22" s="70" t="s">
        <v>11</v>
      </c>
      <c r="C22" s="70" t="s">
        <v>27</v>
      </c>
      <c r="D22" s="92" t="s">
        <v>38</v>
      </c>
      <c r="E22" s="70">
        <v>4815318.21</v>
      </c>
      <c r="F22" s="70">
        <v>-2354595.27</v>
      </c>
      <c r="G22" s="70">
        <v>2460722.94</v>
      </c>
      <c r="H22" s="70"/>
      <c r="I22" s="73" t="s">
        <v>1547</v>
      </c>
    </row>
    <row r="23" spans="1:9" ht="24" x14ac:dyDescent="0.55000000000000004">
      <c r="A23" s="70" t="s">
        <v>37</v>
      </c>
      <c r="B23" s="70" t="s">
        <v>23</v>
      </c>
      <c r="C23" s="70" t="s">
        <v>27</v>
      </c>
      <c r="D23" s="92" t="s">
        <v>38</v>
      </c>
      <c r="E23" s="70">
        <v>4999971.1399999997</v>
      </c>
      <c r="F23" s="70">
        <v>-4999970.1399999997</v>
      </c>
      <c r="G23" s="70">
        <v>1</v>
      </c>
      <c r="H23" s="70"/>
      <c r="I23" s="73" t="s">
        <v>1547</v>
      </c>
    </row>
    <row r="24" spans="1:9" ht="24" x14ac:dyDescent="0.55000000000000004">
      <c r="A24" s="70" t="s">
        <v>39</v>
      </c>
      <c r="B24" s="70" t="s">
        <v>11</v>
      </c>
      <c r="C24" s="70" t="s">
        <v>27</v>
      </c>
      <c r="D24" s="84" t="s">
        <v>40</v>
      </c>
      <c r="E24" s="76">
        <v>258356.16</v>
      </c>
      <c r="F24" s="76">
        <v>-119543.37</v>
      </c>
      <c r="G24" s="76">
        <v>138812.79</v>
      </c>
      <c r="H24" s="76"/>
    </row>
    <row r="25" spans="1:9" ht="24" x14ac:dyDescent="0.55000000000000004">
      <c r="A25" s="70" t="s">
        <v>39</v>
      </c>
      <c r="B25" s="70" t="s">
        <v>23</v>
      </c>
      <c r="C25" s="70" t="s">
        <v>27</v>
      </c>
      <c r="D25" s="84" t="s">
        <v>40</v>
      </c>
      <c r="E25" s="76">
        <v>241643.84</v>
      </c>
      <c r="F25" s="76">
        <v>-241642.84</v>
      </c>
      <c r="G25" s="76">
        <v>1</v>
      </c>
      <c r="H25" s="76"/>
    </row>
    <row r="26" spans="1:9" ht="24" x14ac:dyDescent="0.55000000000000004">
      <c r="A26" s="70" t="s">
        <v>41</v>
      </c>
      <c r="B26" s="70" t="s">
        <v>11</v>
      </c>
      <c r="C26" s="70" t="s">
        <v>27</v>
      </c>
      <c r="D26" s="84" t="s">
        <v>42</v>
      </c>
      <c r="E26" s="75">
        <v>562872.51</v>
      </c>
      <c r="F26" s="75">
        <v>-237447.67</v>
      </c>
      <c r="G26" s="75">
        <v>325424.84000000003</v>
      </c>
      <c r="H26" s="75"/>
    </row>
    <row r="27" spans="1:9" ht="24" x14ac:dyDescent="0.55000000000000004">
      <c r="A27" s="70" t="s">
        <v>41</v>
      </c>
      <c r="B27" s="70" t="s">
        <v>23</v>
      </c>
      <c r="C27" s="70" t="s">
        <v>27</v>
      </c>
      <c r="D27" s="84" t="s">
        <v>42</v>
      </c>
      <c r="E27" s="75">
        <v>434127.49</v>
      </c>
      <c r="F27" s="75">
        <v>-434126.49</v>
      </c>
      <c r="G27" s="75">
        <v>1</v>
      </c>
      <c r="H27" s="75"/>
    </row>
    <row r="28" spans="1:9" ht="24" x14ac:dyDescent="0.55000000000000004">
      <c r="A28" s="70" t="s">
        <v>43</v>
      </c>
      <c r="B28" s="70" t="s">
        <v>11</v>
      </c>
      <c r="C28" s="70" t="s">
        <v>27</v>
      </c>
      <c r="D28" s="84" t="s">
        <v>44</v>
      </c>
      <c r="E28" s="75">
        <v>50467.4</v>
      </c>
      <c r="F28" s="75">
        <v>-23610.38</v>
      </c>
      <c r="G28" s="75">
        <v>26857.02</v>
      </c>
      <c r="H28" s="75"/>
    </row>
    <row r="29" spans="1:9" ht="24" x14ac:dyDescent="0.55000000000000004">
      <c r="A29" s="70" t="s">
        <v>43</v>
      </c>
      <c r="B29" s="70" t="s">
        <v>23</v>
      </c>
      <c r="C29" s="70" t="s">
        <v>27</v>
      </c>
      <c r="D29" s="84" t="s">
        <v>44</v>
      </c>
      <c r="E29" s="75">
        <v>48532.6</v>
      </c>
      <c r="F29" s="75">
        <v>-48531.6</v>
      </c>
      <c r="G29" s="75">
        <v>1</v>
      </c>
      <c r="H29" s="75"/>
    </row>
    <row r="30" spans="1:9" ht="24" x14ac:dyDescent="0.55000000000000004">
      <c r="A30" s="70" t="s">
        <v>45</v>
      </c>
      <c r="B30" s="70" t="s">
        <v>11</v>
      </c>
      <c r="C30" s="70" t="s">
        <v>27</v>
      </c>
      <c r="D30" s="84" t="s">
        <v>46</v>
      </c>
      <c r="E30" s="75">
        <v>582065.75</v>
      </c>
      <c r="F30" s="75">
        <v>-238548.54</v>
      </c>
      <c r="G30" s="75">
        <v>343517.21</v>
      </c>
      <c r="H30" s="75"/>
    </row>
    <row r="31" spans="1:9" ht="24" x14ac:dyDescent="0.55000000000000004">
      <c r="A31" s="70" t="s">
        <v>45</v>
      </c>
      <c r="B31" s="70" t="s">
        <v>23</v>
      </c>
      <c r="C31" s="70" t="s">
        <v>27</v>
      </c>
      <c r="D31" s="84" t="s">
        <v>46</v>
      </c>
      <c r="E31" s="75">
        <v>416934.25</v>
      </c>
      <c r="F31" s="75">
        <v>-416933.25</v>
      </c>
      <c r="G31" s="75">
        <v>1</v>
      </c>
      <c r="H31" s="75"/>
    </row>
    <row r="32" spans="1:9" ht="24" x14ac:dyDescent="0.55000000000000004">
      <c r="A32" s="70" t="s">
        <v>47</v>
      </c>
      <c r="B32" s="70" t="s">
        <v>11</v>
      </c>
      <c r="C32" s="70" t="s">
        <v>27</v>
      </c>
      <c r="D32" s="92" t="s">
        <v>48</v>
      </c>
      <c r="E32" s="70">
        <v>3387861.37</v>
      </c>
      <c r="F32" s="70">
        <v>-1362430.26</v>
      </c>
      <c r="G32" s="70">
        <v>2025431.11</v>
      </c>
      <c r="H32" s="70"/>
      <c r="I32" s="73" t="s">
        <v>1547</v>
      </c>
    </row>
    <row r="33" spans="1:9" ht="24" x14ac:dyDescent="0.55000000000000004">
      <c r="A33" s="70" t="s">
        <v>47</v>
      </c>
      <c r="B33" s="70" t="s">
        <v>23</v>
      </c>
      <c r="C33" s="70" t="s">
        <v>27</v>
      </c>
      <c r="D33" s="92" t="s">
        <v>48</v>
      </c>
      <c r="E33" s="70">
        <v>2321138.63</v>
      </c>
      <c r="F33" s="70">
        <v>-2321137.63</v>
      </c>
      <c r="G33" s="70">
        <v>1</v>
      </c>
      <c r="H33" s="70"/>
      <c r="I33" s="73" t="s">
        <v>1547</v>
      </c>
    </row>
    <row r="34" spans="1:9" ht="24" x14ac:dyDescent="0.55000000000000004">
      <c r="A34" s="70" t="s">
        <v>49</v>
      </c>
      <c r="B34" s="70" t="s">
        <v>11</v>
      </c>
      <c r="C34" s="70" t="s">
        <v>27</v>
      </c>
      <c r="D34" s="84" t="s">
        <v>50</v>
      </c>
      <c r="E34" s="76">
        <v>793956.71</v>
      </c>
      <c r="F34" s="76">
        <v>-319290.12</v>
      </c>
      <c r="G34" s="76">
        <v>474666.59</v>
      </c>
      <c r="H34" s="76"/>
    </row>
    <row r="35" spans="1:9" ht="24" x14ac:dyDescent="0.55000000000000004">
      <c r="A35" s="70" t="s">
        <v>49</v>
      </c>
      <c r="B35" s="70" t="s">
        <v>23</v>
      </c>
      <c r="C35" s="70" t="s">
        <v>27</v>
      </c>
      <c r="D35" s="84" t="s">
        <v>50</v>
      </c>
      <c r="E35" s="76">
        <v>539043.29</v>
      </c>
      <c r="F35" s="76">
        <v>-539042.29</v>
      </c>
      <c r="G35" s="76">
        <v>1</v>
      </c>
      <c r="H35" s="76"/>
    </row>
    <row r="36" spans="1:9" ht="24" x14ac:dyDescent="0.55000000000000004">
      <c r="A36" s="70" t="s">
        <v>51</v>
      </c>
      <c r="B36" s="70" t="s">
        <v>11</v>
      </c>
      <c r="C36" s="70" t="s">
        <v>27</v>
      </c>
      <c r="D36" s="84" t="s">
        <v>52</v>
      </c>
      <c r="E36" s="75">
        <v>2026325.48</v>
      </c>
      <c r="F36" s="75">
        <v>-764838.55</v>
      </c>
      <c r="G36" s="75">
        <v>1261486.93</v>
      </c>
      <c r="H36" s="75"/>
    </row>
    <row r="37" spans="1:9" ht="24" x14ac:dyDescent="0.55000000000000004">
      <c r="A37" s="70" t="s">
        <v>51</v>
      </c>
      <c r="B37" s="70" t="s">
        <v>23</v>
      </c>
      <c r="C37" s="70" t="s">
        <v>27</v>
      </c>
      <c r="D37" s="84" t="s">
        <v>52</v>
      </c>
      <c r="E37" s="75">
        <v>1172674.52</v>
      </c>
      <c r="F37" s="75">
        <v>-1172673.52</v>
      </c>
      <c r="G37" s="75">
        <v>1</v>
      </c>
      <c r="H37" s="75"/>
    </row>
    <row r="38" spans="1:9" ht="24" x14ac:dyDescent="0.55000000000000004">
      <c r="A38" s="70" t="s">
        <v>53</v>
      </c>
      <c r="B38" s="70" t="s">
        <v>11</v>
      </c>
      <c r="C38" s="70" t="s">
        <v>27</v>
      </c>
      <c r="D38" s="84" t="s">
        <v>54</v>
      </c>
      <c r="E38" s="75">
        <v>713031.96</v>
      </c>
      <c r="F38" s="75">
        <v>-228988.93</v>
      </c>
      <c r="G38" s="75">
        <v>484043.03</v>
      </c>
      <c r="H38" s="75"/>
    </row>
    <row r="39" spans="1:9" ht="24" x14ac:dyDescent="0.55000000000000004">
      <c r="A39" s="70" t="s">
        <v>53</v>
      </c>
      <c r="B39" s="70" t="s">
        <v>23</v>
      </c>
      <c r="C39" s="70" t="s">
        <v>27</v>
      </c>
      <c r="D39" s="84" t="s">
        <v>54</v>
      </c>
      <c r="E39" s="75">
        <v>244968.04</v>
      </c>
      <c r="F39" s="75">
        <v>-244967.04000000001</v>
      </c>
      <c r="G39" s="75">
        <v>1</v>
      </c>
      <c r="H39" s="75"/>
    </row>
    <row r="40" spans="1:9" ht="24" x14ac:dyDescent="0.55000000000000004">
      <c r="A40" s="70" t="s">
        <v>55</v>
      </c>
      <c r="B40" s="70" t="s">
        <v>11</v>
      </c>
      <c r="C40" s="70" t="s">
        <v>27</v>
      </c>
      <c r="D40" s="84" t="s">
        <v>56</v>
      </c>
      <c r="E40" s="70">
        <v>829587.03</v>
      </c>
      <c r="F40" s="84">
        <v>-251430.75</v>
      </c>
      <c r="G40" s="84">
        <v>578156.28</v>
      </c>
      <c r="H40" s="70"/>
    </row>
    <row r="41" spans="1:9" ht="24" x14ac:dyDescent="0.55000000000000004">
      <c r="A41" s="70" t="s">
        <v>55</v>
      </c>
      <c r="B41" s="70" t="s">
        <v>23</v>
      </c>
      <c r="C41" s="70" t="s">
        <v>27</v>
      </c>
      <c r="D41" s="84" t="s">
        <v>56</v>
      </c>
      <c r="E41" s="70">
        <v>219128.97</v>
      </c>
      <c r="F41" s="84">
        <v>-219127.97</v>
      </c>
      <c r="G41" s="84">
        <v>1</v>
      </c>
      <c r="H41" s="70"/>
    </row>
    <row r="42" spans="1:9" ht="24" x14ac:dyDescent="0.55000000000000004">
      <c r="A42" s="70" t="s">
        <v>57</v>
      </c>
      <c r="B42" s="70" t="s">
        <v>58</v>
      </c>
      <c r="C42" s="70" t="s">
        <v>58</v>
      </c>
      <c r="D42" s="70" t="s">
        <v>58</v>
      </c>
      <c r="E42" s="70">
        <v>45272005.350000001</v>
      </c>
      <c r="F42" s="70">
        <v>-32194109.879999999</v>
      </c>
      <c r="G42" s="70">
        <v>13077895.470000001</v>
      </c>
      <c r="H42" s="70"/>
    </row>
    <row r="43" spans="1:9" ht="24" x14ac:dyDescent="0.55000000000000004">
      <c r="A43" s="70" t="s">
        <v>59</v>
      </c>
      <c r="B43" s="70" t="s">
        <v>58</v>
      </c>
      <c r="C43" s="70" t="s">
        <v>58</v>
      </c>
      <c r="D43" s="70" t="s">
        <v>58</v>
      </c>
      <c r="E43" s="70">
        <v>45272005.350000001</v>
      </c>
      <c r="F43" s="70">
        <v>-32194109.879999999</v>
      </c>
      <c r="G43" s="70">
        <v>13077895.470000001</v>
      </c>
      <c r="H43" s="70"/>
    </row>
    <row r="44" spans="1:9" ht="24" x14ac:dyDescent="0.55000000000000004">
      <c r="A44" s="70" t="s">
        <v>60</v>
      </c>
      <c r="B44" s="70" t="s">
        <v>11</v>
      </c>
      <c r="C44" s="70" t="s">
        <v>61</v>
      </c>
      <c r="D44" s="84" t="s">
        <v>62</v>
      </c>
      <c r="E44" s="70">
        <v>69551</v>
      </c>
      <c r="F44" s="75">
        <v>-60798.39</v>
      </c>
      <c r="G44" s="75">
        <v>8752.61</v>
      </c>
      <c r="H44" s="75"/>
    </row>
    <row r="45" spans="1:9" ht="24" x14ac:dyDescent="0.55000000000000004">
      <c r="A45" s="70" t="s">
        <v>63</v>
      </c>
      <c r="B45" s="70" t="s">
        <v>11</v>
      </c>
      <c r="C45" s="70" t="s">
        <v>64</v>
      </c>
      <c r="D45" s="84" t="s">
        <v>65</v>
      </c>
      <c r="E45" s="70">
        <v>1290000</v>
      </c>
      <c r="F45" s="75">
        <v>-1126482.1599999999</v>
      </c>
      <c r="G45" s="75">
        <v>163517.84</v>
      </c>
      <c r="H45" s="75"/>
    </row>
    <row r="46" spans="1:9" ht="24" x14ac:dyDescent="0.55000000000000004">
      <c r="A46" s="70" t="s">
        <v>66</v>
      </c>
      <c r="B46" s="70" t="s">
        <v>11</v>
      </c>
      <c r="C46" s="70" t="s">
        <v>67</v>
      </c>
      <c r="D46" s="84" t="s">
        <v>68</v>
      </c>
      <c r="E46" s="70">
        <v>45715.75</v>
      </c>
      <c r="F46" s="75">
        <v>-41507.370000000003</v>
      </c>
      <c r="G46" s="75">
        <v>4208.38</v>
      </c>
      <c r="H46" s="75"/>
    </row>
    <row r="47" spans="1:9" ht="24" x14ac:dyDescent="0.55000000000000004">
      <c r="A47" s="70" t="s">
        <v>69</v>
      </c>
      <c r="B47" s="70" t="s">
        <v>11</v>
      </c>
      <c r="C47" s="70" t="s">
        <v>70</v>
      </c>
      <c r="D47" s="84" t="s">
        <v>65</v>
      </c>
      <c r="E47" s="70">
        <v>232000</v>
      </c>
      <c r="F47" s="75">
        <v>-204626.07</v>
      </c>
      <c r="G47" s="75">
        <v>27373.93</v>
      </c>
      <c r="H47" s="75"/>
    </row>
    <row r="48" spans="1:9" ht="24" x14ac:dyDescent="0.55000000000000004">
      <c r="A48" s="69" t="s">
        <v>71</v>
      </c>
      <c r="B48" s="69" t="s">
        <v>11</v>
      </c>
      <c r="C48" s="69" t="s">
        <v>72</v>
      </c>
      <c r="D48" s="69" t="s">
        <v>73</v>
      </c>
      <c r="E48" s="69">
        <v>350000</v>
      </c>
      <c r="F48" s="69">
        <v>-300328.76</v>
      </c>
      <c r="G48" s="69">
        <v>49671.24</v>
      </c>
      <c r="H48" s="69"/>
      <c r="I48" s="73" t="s">
        <v>1576</v>
      </c>
    </row>
    <row r="49" spans="1:8" ht="24" x14ac:dyDescent="0.55000000000000004">
      <c r="A49" s="70" t="s">
        <v>74</v>
      </c>
      <c r="B49" s="70" t="s">
        <v>11</v>
      </c>
      <c r="C49" s="70" t="s">
        <v>75</v>
      </c>
      <c r="D49" s="84" t="s">
        <v>76</v>
      </c>
      <c r="E49" s="70">
        <v>997000</v>
      </c>
      <c r="F49" s="75">
        <v>-818541.56</v>
      </c>
      <c r="G49" s="75">
        <v>178458.44</v>
      </c>
      <c r="H49" s="75"/>
    </row>
    <row r="50" spans="1:8" ht="24" x14ac:dyDescent="0.55000000000000004">
      <c r="A50" s="70" t="s">
        <v>77</v>
      </c>
      <c r="B50" s="70" t="s">
        <v>11</v>
      </c>
      <c r="C50" s="70" t="s">
        <v>75</v>
      </c>
      <c r="D50" s="84" t="s">
        <v>78</v>
      </c>
      <c r="E50" s="70">
        <v>997000</v>
      </c>
      <c r="F50" s="75">
        <v>-818541.56</v>
      </c>
      <c r="G50" s="75">
        <v>178458.44</v>
      </c>
      <c r="H50" s="75"/>
    </row>
    <row r="51" spans="1:8" ht="24" x14ac:dyDescent="0.55000000000000004">
      <c r="A51" s="70">
        <v>100000000081</v>
      </c>
      <c r="B51" s="70" t="s">
        <v>11</v>
      </c>
      <c r="C51" s="70" t="s">
        <v>79</v>
      </c>
      <c r="D51" s="84" t="s">
        <v>80</v>
      </c>
      <c r="E51" s="70">
        <v>250000</v>
      </c>
      <c r="F51" s="76">
        <v>-205479.46</v>
      </c>
      <c r="G51" s="76">
        <v>44520.54</v>
      </c>
      <c r="H51" s="76"/>
    </row>
    <row r="52" spans="1:8" ht="24" x14ac:dyDescent="0.55000000000000004">
      <c r="A52" s="70" t="s">
        <v>81</v>
      </c>
      <c r="B52" s="70" t="s">
        <v>11</v>
      </c>
      <c r="C52" s="70" t="s">
        <v>82</v>
      </c>
      <c r="D52" s="84" t="s">
        <v>83</v>
      </c>
      <c r="E52" s="76">
        <v>820000</v>
      </c>
      <c r="F52" s="76">
        <v>-559685.34</v>
      </c>
      <c r="G52" s="76">
        <v>260314.66</v>
      </c>
      <c r="H52" s="76"/>
    </row>
    <row r="53" spans="1:8" ht="24" x14ac:dyDescent="0.55000000000000004">
      <c r="A53" s="70" t="s">
        <v>84</v>
      </c>
      <c r="B53" s="70" t="s">
        <v>11</v>
      </c>
      <c r="C53" s="70" t="s">
        <v>82</v>
      </c>
      <c r="D53" s="84" t="s">
        <v>85</v>
      </c>
      <c r="E53" s="76">
        <v>830000</v>
      </c>
      <c r="F53" s="76">
        <v>-566510.75</v>
      </c>
      <c r="G53" s="76">
        <v>263489.25</v>
      </c>
      <c r="H53" s="76"/>
    </row>
    <row r="54" spans="1:8" ht="24" x14ac:dyDescent="0.55000000000000004">
      <c r="A54" s="70" t="s">
        <v>86</v>
      </c>
      <c r="B54" s="70" t="s">
        <v>11</v>
      </c>
      <c r="C54" s="70" t="s">
        <v>82</v>
      </c>
      <c r="D54" s="84" t="s">
        <v>87</v>
      </c>
      <c r="E54" s="76">
        <v>830000</v>
      </c>
      <c r="F54" s="76">
        <v>-566510.75</v>
      </c>
      <c r="G54" s="76">
        <v>263489.25</v>
      </c>
      <c r="H54" s="76"/>
    </row>
    <row r="55" spans="1:8" ht="24" x14ac:dyDescent="0.55000000000000004">
      <c r="A55" s="70" t="s">
        <v>88</v>
      </c>
      <c r="B55" s="70" t="s">
        <v>11</v>
      </c>
      <c r="C55" s="70" t="s">
        <v>82</v>
      </c>
      <c r="D55" s="84" t="s">
        <v>89</v>
      </c>
      <c r="E55" s="76">
        <v>830000</v>
      </c>
      <c r="F55" s="76">
        <v>-566510.75</v>
      </c>
      <c r="G55" s="76">
        <v>263489.25</v>
      </c>
      <c r="H55" s="76"/>
    </row>
    <row r="56" spans="1:8" ht="24" x14ac:dyDescent="0.55000000000000004">
      <c r="A56" s="70" t="s">
        <v>90</v>
      </c>
      <c r="B56" s="70" t="s">
        <v>11</v>
      </c>
      <c r="C56" s="70" t="s">
        <v>82</v>
      </c>
      <c r="D56" s="84" t="s">
        <v>91</v>
      </c>
      <c r="E56" s="76">
        <v>830000</v>
      </c>
      <c r="F56" s="76">
        <v>-566510.75</v>
      </c>
      <c r="G56" s="76">
        <v>263489.25</v>
      </c>
      <c r="H56" s="76"/>
    </row>
    <row r="57" spans="1:8" ht="24" x14ac:dyDescent="0.55000000000000004">
      <c r="A57" s="70" t="s">
        <v>92</v>
      </c>
      <c r="B57" s="70" t="s">
        <v>11</v>
      </c>
      <c r="C57" s="70" t="s">
        <v>82</v>
      </c>
      <c r="D57" s="84" t="s">
        <v>93</v>
      </c>
      <c r="E57" s="76">
        <v>830000</v>
      </c>
      <c r="F57" s="76">
        <v>-566510.75</v>
      </c>
      <c r="G57" s="76">
        <v>263489.25</v>
      </c>
      <c r="H57" s="76"/>
    </row>
    <row r="58" spans="1:8" ht="24" x14ac:dyDescent="0.55000000000000004">
      <c r="A58" s="70" t="s">
        <v>94</v>
      </c>
      <c r="B58" s="70" t="s">
        <v>11</v>
      </c>
      <c r="C58" s="70" t="s">
        <v>95</v>
      </c>
      <c r="D58" s="84" t="s">
        <v>96</v>
      </c>
      <c r="E58" s="76">
        <v>432000</v>
      </c>
      <c r="F58" s="76">
        <v>-286658.63</v>
      </c>
      <c r="G58" s="76">
        <v>145341.37</v>
      </c>
      <c r="H58" s="76"/>
    </row>
    <row r="59" spans="1:8" ht="24" x14ac:dyDescent="0.55000000000000004">
      <c r="A59" s="70" t="s">
        <v>97</v>
      </c>
      <c r="B59" s="70" t="s">
        <v>11</v>
      </c>
      <c r="C59" s="70" t="s">
        <v>98</v>
      </c>
      <c r="D59" s="84" t="s">
        <v>99</v>
      </c>
      <c r="E59" s="75">
        <v>1497800</v>
      </c>
      <c r="F59" s="75">
        <v>-904151.41</v>
      </c>
      <c r="G59" s="75">
        <v>593648.59</v>
      </c>
      <c r="H59" s="75"/>
    </row>
    <row r="60" spans="1:8" ht="24" x14ac:dyDescent="0.55000000000000004">
      <c r="A60" s="70" t="s">
        <v>100</v>
      </c>
      <c r="B60" s="70" t="s">
        <v>11</v>
      </c>
      <c r="C60" s="70" t="s">
        <v>101</v>
      </c>
      <c r="D60" s="84" t="s">
        <v>102</v>
      </c>
      <c r="E60" s="75">
        <v>4000000</v>
      </c>
      <c r="F60" s="75">
        <v>-2421917.8199999998</v>
      </c>
      <c r="G60" s="75">
        <v>1578082.18</v>
      </c>
      <c r="H60" s="75"/>
    </row>
    <row r="61" spans="1:8" ht="24" x14ac:dyDescent="0.55000000000000004">
      <c r="A61" s="70" t="s">
        <v>103</v>
      </c>
      <c r="B61" s="70" t="s">
        <v>11</v>
      </c>
      <c r="C61" s="70" t="s">
        <v>104</v>
      </c>
      <c r="D61" s="84" t="s">
        <v>105</v>
      </c>
      <c r="E61" s="75">
        <v>8800000</v>
      </c>
      <c r="F61" s="75">
        <v>-5289643.8499999996</v>
      </c>
      <c r="G61" s="75">
        <v>3510356.15</v>
      </c>
      <c r="H61" s="75"/>
    </row>
    <row r="62" spans="1:8" ht="24" x14ac:dyDescent="0.55000000000000004">
      <c r="A62" s="70" t="s">
        <v>106</v>
      </c>
      <c r="B62" s="70" t="s">
        <v>11</v>
      </c>
      <c r="C62" s="70" t="s">
        <v>107</v>
      </c>
      <c r="D62" s="84" t="s">
        <v>108</v>
      </c>
      <c r="E62" s="75">
        <v>1899800</v>
      </c>
      <c r="F62" s="75">
        <v>-1014267.64</v>
      </c>
      <c r="G62" s="75">
        <v>885532.36</v>
      </c>
      <c r="H62" s="75"/>
    </row>
    <row r="63" spans="1:8" ht="24" x14ac:dyDescent="0.55000000000000004">
      <c r="A63" s="70" t="s">
        <v>109</v>
      </c>
      <c r="B63" s="70" t="s">
        <v>11</v>
      </c>
      <c r="C63" s="70" t="s">
        <v>110</v>
      </c>
      <c r="D63" s="84" t="s">
        <v>111</v>
      </c>
      <c r="E63" s="75">
        <v>1926933.84</v>
      </c>
      <c r="F63" s="75">
        <v>-1018195.37</v>
      </c>
      <c r="G63" s="75">
        <v>908738.47</v>
      </c>
      <c r="H63" s="75"/>
    </row>
    <row r="64" spans="1:8" ht="24" x14ac:dyDescent="0.55000000000000004">
      <c r="A64" s="70" t="s">
        <v>112</v>
      </c>
      <c r="B64" s="70" t="s">
        <v>11</v>
      </c>
      <c r="C64" s="70" t="s">
        <v>113</v>
      </c>
      <c r="D64" s="84" t="s">
        <v>114</v>
      </c>
      <c r="E64" s="70">
        <v>5255700</v>
      </c>
      <c r="F64" s="84">
        <v>-2511216.66</v>
      </c>
      <c r="G64" s="84">
        <v>2744483.34</v>
      </c>
      <c r="H64" s="70"/>
    </row>
    <row r="65" spans="1:8" ht="24" x14ac:dyDescent="0.55000000000000004">
      <c r="A65" s="70" t="s">
        <v>115</v>
      </c>
      <c r="B65" s="70" t="s">
        <v>11</v>
      </c>
      <c r="C65" s="70" t="s">
        <v>116</v>
      </c>
      <c r="D65" s="84" t="s">
        <v>117</v>
      </c>
      <c r="E65" s="70">
        <v>539000</v>
      </c>
      <c r="F65" s="84">
        <v>-385569.59</v>
      </c>
      <c r="G65" s="84">
        <v>153430.41</v>
      </c>
      <c r="H65" s="70"/>
    </row>
    <row r="66" spans="1:8" ht="24" x14ac:dyDescent="0.55000000000000004">
      <c r="A66" s="70" t="s">
        <v>118</v>
      </c>
      <c r="B66" s="70" t="s">
        <v>11</v>
      </c>
      <c r="C66" s="70" t="s">
        <v>119</v>
      </c>
      <c r="D66" s="84" t="s">
        <v>120</v>
      </c>
      <c r="E66" s="70">
        <v>3981497</v>
      </c>
      <c r="F66" s="84">
        <v>-1865304.06</v>
      </c>
      <c r="G66" s="84">
        <v>2116192.94</v>
      </c>
      <c r="H66" s="70"/>
    </row>
    <row r="67" spans="1:8" ht="24" x14ac:dyDescent="0.55000000000000004">
      <c r="A67" s="70" t="s">
        <v>121</v>
      </c>
      <c r="B67" s="70" t="s">
        <v>11</v>
      </c>
      <c r="C67" s="70" t="s">
        <v>122</v>
      </c>
      <c r="D67" s="84" t="s">
        <v>123</v>
      </c>
      <c r="E67" s="70">
        <v>1845000</v>
      </c>
      <c r="F67" s="84">
        <v>-825477.58</v>
      </c>
      <c r="G67" s="84">
        <v>1019522.42</v>
      </c>
      <c r="H67" s="70"/>
    </row>
    <row r="68" spans="1:8" ht="24" x14ac:dyDescent="0.55000000000000004">
      <c r="A68" s="70" t="s">
        <v>124</v>
      </c>
      <c r="B68" s="70" t="s">
        <v>11</v>
      </c>
      <c r="C68" s="70" t="s">
        <v>125</v>
      </c>
      <c r="D68" s="84" t="s">
        <v>126</v>
      </c>
      <c r="E68" s="70">
        <v>3961500</v>
      </c>
      <c r="F68" s="70">
        <v>-1584527.66</v>
      </c>
      <c r="G68" s="70">
        <v>2376972.34</v>
      </c>
      <c r="H68" s="70"/>
    </row>
    <row r="69" spans="1:8" ht="24" x14ac:dyDescent="0.55000000000000004">
      <c r="A69" s="70" t="s">
        <v>127</v>
      </c>
      <c r="B69" s="70" t="s">
        <v>11</v>
      </c>
      <c r="C69" s="70" t="s">
        <v>128</v>
      </c>
      <c r="D69" s="84" t="s">
        <v>129</v>
      </c>
      <c r="E69" s="70">
        <v>7560000</v>
      </c>
      <c r="F69" s="84">
        <v>-1712495.34</v>
      </c>
      <c r="G69" s="84">
        <v>5847504.6600000001</v>
      </c>
      <c r="H69" s="70"/>
    </row>
    <row r="70" spans="1:8" ht="24" x14ac:dyDescent="0.55000000000000004">
      <c r="A70" s="70" t="s">
        <v>130</v>
      </c>
      <c r="B70" s="70" t="s">
        <v>11</v>
      </c>
      <c r="C70" s="70" t="s">
        <v>131</v>
      </c>
      <c r="D70" s="84" t="s">
        <v>132</v>
      </c>
      <c r="E70" s="70">
        <v>300000</v>
      </c>
      <c r="F70" s="86">
        <v>-67035.62</v>
      </c>
      <c r="G70" s="86">
        <v>232964.38</v>
      </c>
      <c r="H70" s="70"/>
    </row>
    <row r="71" spans="1:8" ht="24" x14ac:dyDescent="0.55000000000000004">
      <c r="A71" s="70" t="s">
        <v>133</v>
      </c>
      <c r="B71" s="70" t="s">
        <v>11</v>
      </c>
      <c r="C71" s="70" t="s">
        <v>131</v>
      </c>
      <c r="D71" s="84" t="s">
        <v>134</v>
      </c>
      <c r="E71" s="70">
        <v>300000</v>
      </c>
      <c r="F71" s="86">
        <v>-67035.62</v>
      </c>
      <c r="G71" s="86">
        <v>232964.38</v>
      </c>
      <c r="H71" s="70"/>
    </row>
    <row r="72" spans="1:8" ht="24" x14ac:dyDescent="0.55000000000000004">
      <c r="A72" s="70" t="s">
        <v>135</v>
      </c>
      <c r="B72" s="70" t="s">
        <v>11</v>
      </c>
      <c r="C72" s="70" t="s">
        <v>136</v>
      </c>
      <c r="D72" s="84" t="s">
        <v>137</v>
      </c>
      <c r="E72" s="70">
        <v>300000</v>
      </c>
      <c r="F72" s="86">
        <v>-65950.679999999993</v>
      </c>
      <c r="G72" s="86">
        <v>234049.32</v>
      </c>
      <c r="H72" s="70"/>
    </row>
    <row r="73" spans="1:8" ht="24" x14ac:dyDescent="0.55000000000000004">
      <c r="A73" s="70" t="s">
        <v>138</v>
      </c>
      <c r="B73" s="70" t="s">
        <v>11</v>
      </c>
      <c r="C73" s="70" t="s">
        <v>139</v>
      </c>
      <c r="D73" s="84" t="s">
        <v>140</v>
      </c>
      <c r="E73" s="70">
        <v>3508030</v>
      </c>
      <c r="F73" s="84">
        <v>-895749.03</v>
      </c>
      <c r="G73" s="84">
        <v>2612280.9700000002</v>
      </c>
      <c r="H73" s="70"/>
    </row>
    <row r="74" spans="1:8" ht="24" x14ac:dyDescent="0.55000000000000004">
      <c r="A74" s="70" t="s">
        <v>141</v>
      </c>
      <c r="B74" s="70" t="s">
        <v>11</v>
      </c>
      <c r="C74" s="70" t="s">
        <v>139</v>
      </c>
      <c r="D74" s="84" t="s">
        <v>142</v>
      </c>
      <c r="E74" s="70">
        <v>2886700</v>
      </c>
      <c r="F74" s="84">
        <v>-737097.1</v>
      </c>
      <c r="G74" s="84">
        <v>2149602.9</v>
      </c>
      <c r="H74" s="70"/>
    </row>
    <row r="75" spans="1:8" ht="24" x14ac:dyDescent="0.55000000000000004">
      <c r="A75" s="70" t="s">
        <v>143</v>
      </c>
      <c r="B75" s="70" t="s">
        <v>11</v>
      </c>
      <c r="C75" s="70" t="s">
        <v>144</v>
      </c>
      <c r="D75" s="84" t="s">
        <v>145</v>
      </c>
      <c r="E75" s="70">
        <v>1807630</v>
      </c>
      <c r="F75" s="70">
        <v>-334584.88</v>
      </c>
      <c r="G75" s="70">
        <v>1473045.12</v>
      </c>
      <c r="H75" s="70"/>
    </row>
    <row r="76" spans="1:8" ht="24" x14ac:dyDescent="0.55000000000000004">
      <c r="A76" s="95" t="s">
        <v>1572</v>
      </c>
      <c r="B76" s="70" t="s">
        <v>11</v>
      </c>
      <c r="C76" s="71" t="s">
        <v>146</v>
      </c>
      <c r="D76" s="84" t="s">
        <v>147</v>
      </c>
      <c r="E76" s="70">
        <v>12238200</v>
      </c>
      <c r="F76" s="84">
        <v>-1962135.52</v>
      </c>
      <c r="G76" s="84">
        <v>10276064.48</v>
      </c>
      <c r="H76" s="70"/>
    </row>
    <row r="77" spans="1:8" ht="24" x14ac:dyDescent="0.55000000000000004">
      <c r="A77" s="70" t="s">
        <v>148</v>
      </c>
      <c r="B77" s="70" t="s">
        <v>11</v>
      </c>
      <c r="C77" s="70" t="s">
        <v>149</v>
      </c>
      <c r="D77" s="84" t="s">
        <v>150</v>
      </c>
      <c r="E77" s="76">
        <v>500000</v>
      </c>
      <c r="F77" s="76">
        <v>-93630.14</v>
      </c>
      <c r="G77" s="76">
        <v>406369.86</v>
      </c>
      <c r="H77" s="76"/>
    </row>
    <row r="78" spans="1:8" ht="24" x14ac:dyDescent="0.55000000000000004">
      <c r="A78" s="70" t="s">
        <v>151</v>
      </c>
      <c r="B78" s="70" t="s">
        <v>11</v>
      </c>
      <c r="C78" s="70" t="s">
        <v>27</v>
      </c>
      <c r="D78" s="84" t="s">
        <v>152</v>
      </c>
      <c r="E78" s="76">
        <v>534498.63</v>
      </c>
      <c r="F78" s="76">
        <v>-273839.03000000003</v>
      </c>
      <c r="G78" s="76">
        <v>260659.6</v>
      </c>
      <c r="H78" s="76"/>
    </row>
    <row r="79" spans="1:8" ht="24" x14ac:dyDescent="0.55000000000000004">
      <c r="A79" s="70" t="s">
        <v>151</v>
      </c>
      <c r="B79" s="70" t="s">
        <v>23</v>
      </c>
      <c r="C79" s="70" t="s">
        <v>27</v>
      </c>
      <c r="D79" s="84" t="s">
        <v>152</v>
      </c>
      <c r="E79" s="76">
        <v>605501.37</v>
      </c>
      <c r="F79" s="76">
        <v>-605500.37</v>
      </c>
      <c r="G79" s="76">
        <v>1</v>
      </c>
      <c r="H79" s="76"/>
    </row>
    <row r="80" spans="1:8" ht="24" x14ac:dyDescent="0.55000000000000004">
      <c r="A80" s="70" t="s">
        <v>153</v>
      </c>
      <c r="B80" s="70" t="s">
        <v>11</v>
      </c>
      <c r="C80" s="70" t="s">
        <v>27</v>
      </c>
      <c r="D80" s="84" t="s">
        <v>154</v>
      </c>
      <c r="E80" s="75">
        <v>775108.82</v>
      </c>
      <c r="F80" s="75">
        <v>-383453.3</v>
      </c>
      <c r="G80" s="75">
        <v>391655.52</v>
      </c>
      <c r="H80" s="75"/>
    </row>
    <row r="81" spans="1:8" ht="24" x14ac:dyDescent="0.55000000000000004">
      <c r="A81" s="70" t="s">
        <v>153</v>
      </c>
      <c r="B81" s="70" t="s">
        <v>23</v>
      </c>
      <c r="C81" s="70" t="s">
        <v>27</v>
      </c>
      <c r="D81" s="84" t="s">
        <v>154</v>
      </c>
      <c r="E81" s="75">
        <v>825691.18</v>
      </c>
      <c r="F81" s="75">
        <v>-825690.18</v>
      </c>
      <c r="G81" s="75">
        <v>1</v>
      </c>
      <c r="H81" s="75"/>
    </row>
    <row r="82" spans="1:8" ht="24" x14ac:dyDescent="0.55000000000000004">
      <c r="A82" s="70" t="s">
        <v>155</v>
      </c>
      <c r="B82" s="70" t="s">
        <v>11</v>
      </c>
      <c r="C82" s="70" t="s">
        <v>27</v>
      </c>
      <c r="D82" s="84" t="s">
        <v>156</v>
      </c>
      <c r="E82" s="75">
        <v>4243150.68</v>
      </c>
      <c r="F82" s="75">
        <v>-2123197.34</v>
      </c>
      <c r="G82" s="75">
        <v>2119953.34</v>
      </c>
      <c r="H82" s="75"/>
    </row>
    <row r="83" spans="1:8" ht="24" x14ac:dyDescent="0.55000000000000004">
      <c r="A83" s="70" t="s">
        <v>155</v>
      </c>
      <c r="B83" s="70" t="s">
        <v>23</v>
      </c>
      <c r="C83" s="70" t="s">
        <v>27</v>
      </c>
      <c r="D83" s="84" t="s">
        <v>156</v>
      </c>
      <c r="E83" s="75">
        <v>4606849.32</v>
      </c>
      <c r="F83" s="75">
        <v>-4606848.32</v>
      </c>
      <c r="G83" s="75">
        <v>1</v>
      </c>
      <c r="H83" s="75"/>
    </row>
    <row r="84" spans="1:8" ht="24" x14ac:dyDescent="0.55000000000000004">
      <c r="A84" s="70" t="s">
        <v>157</v>
      </c>
      <c r="B84" s="70" t="s">
        <v>11</v>
      </c>
      <c r="C84" s="70" t="s">
        <v>27</v>
      </c>
      <c r="D84" s="84" t="s">
        <v>158</v>
      </c>
      <c r="E84" s="76">
        <v>93448.77</v>
      </c>
      <c r="F84" s="76">
        <v>-47320.86</v>
      </c>
      <c r="G84" s="76">
        <v>46127.91</v>
      </c>
      <c r="H84" s="76"/>
    </row>
    <row r="85" spans="1:8" ht="24" x14ac:dyDescent="0.55000000000000004">
      <c r="A85" s="70" t="s">
        <v>157</v>
      </c>
      <c r="B85" s="70" t="s">
        <v>23</v>
      </c>
      <c r="C85" s="70" t="s">
        <v>27</v>
      </c>
      <c r="D85" s="84" t="s">
        <v>158</v>
      </c>
      <c r="E85" s="76">
        <v>104551.23</v>
      </c>
      <c r="F85" s="76">
        <v>-104550.23</v>
      </c>
      <c r="G85" s="76">
        <v>1</v>
      </c>
      <c r="H85" s="76"/>
    </row>
    <row r="86" spans="1:8" ht="24" x14ac:dyDescent="0.55000000000000004">
      <c r="A86" s="70" t="s">
        <v>159</v>
      </c>
      <c r="B86" s="70" t="s">
        <v>11</v>
      </c>
      <c r="C86" s="70" t="s">
        <v>27</v>
      </c>
      <c r="D86" s="84" t="s">
        <v>160</v>
      </c>
      <c r="E86" s="76">
        <v>206736.02</v>
      </c>
      <c r="F86" s="76">
        <v>-93639.26</v>
      </c>
      <c r="G86" s="76">
        <v>113096.76</v>
      </c>
      <c r="H86" s="76"/>
    </row>
    <row r="87" spans="1:8" ht="24" x14ac:dyDescent="0.55000000000000004">
      <c r="A87" s="70" t="s">
        <v>159</v>
      </c>
      <c r="B87" s="70" t="s">
        <v>23</v>
      </c>
      <c r="C87" s="70" t="s">
        <v>27</v>
      </c>
      <c r="D87" s="84" t="s">
        <v>160</v>
      </c>
      <c r="E87" s="76">
        <v>183163.98</v>
      </c>
      <c r="F87" s="76">
        <v>-183162.98</v>
      </c>
      <c r="G87" s="76">
        <v>1</v>
      </c>
      <c r="H87" s="76"/>
    </row>
    <row r="88" spans="1:8" ht="24" x14ac:dyDescent="0.55000000000000004">
      <c r="A88" s="70" t="s">
        <v>161</v>
      </c>
      <c r="B88" s="70" t="s">
        <v>11</v>
      </c>
      <c r="C88" s="70" t="s">
        <v>27</v>
      </c>
      <c r="D88" s="84" t="s">
        <v>162</v>
      </c>
      <c r="E88" s="75">
        <v>274612.05</v>
      </c>
      <c r="F88" s="75">
        <v>-119384.64</v>
      </c>
      <c r="G88" s="75">
        <v>155227.41</v>
      </c>
      <c r="H88" s="75"/>
    </row>
    <row r="89" spans="1:8" ht="24" x14ac:dyDescent="0.55000000000000004">
      <c r="A89" s="70" t="s">
        <v>161</v>
      </c>
      <c r="B89" s="70" t="s">
        <v>23</v>
      </c>
      <c r="C89" s="70" t="s">
        <v>27</v>
      </c>
      <c r="D89" s="84" t="s">
        <v>162</v>
      </c>
      <c r="E89" s="75">
        <v>226387.95</v>
      </c>
      <c r="F89" s="75">
        <v>-226386.95</v>
      </c>
      <c r="G89" s="75">
        <v>1</v>
      </c>
      <c r="H89" s="75"/>
    </row>
    <row r="90" spans="1:8" ht="24" x14ac:dyDescent="0.55000000000000004">
      <c r="A90" s="70" t="s">
        <v>163</v>
      </c>
      <c r="B90" s="70" t="s">
        <v>11</v>
      </c>
      <c r="C90" s="70" t="s">
        <v>27</v>
      </c>
      <c r="D90" s="84" t="s">
        <v>164</v>
      </c>
      <c r="E90" s="75">
        <v>4702557.08</v>
      </c>
      <c r="F90" s="75">
        <v>-2023552.67</v>
      </c>
      <c r="G90" s="75">
        <v>2679004.41</v>
      </c>
      <c r="H90" s="75"/>
    </row>
    <row r="91" spans="1:8" ht="24" x14ac:dyDescent="0.55000000000000004">
      <c r="A91" s="70" t="s">
        <v>163</v>
      </c>
      <c r="B91" s="70" t="s">
        <v>23</v>
      </c>
      <c r="C91" s="70" t="s">
        <v>27</v>
      </c>
      <c r="D91" s="84" t="s">
        <v>164</v>
      </c>
      <c r="E91" s="75">
        <v>3797442.92</v>
      </c>
      <c r="F91" s="75">
        <v>-3797441.92</v>
      </c>
      <c r="G91" s="75">
        <v>1</v>
      </c>
      <c r="H91" s="75"/>
    </row>
    <row r="92" spans="1:8" ht="24" x14ac:dyDescent="0.55000000000000004">
      <c r="A92" s="70" t="s">
        <v>165</v>
      </c>
      <c r="B92" s="70" t="s">
        <v>11</v>
      </c>
      <c r="C92" s="70" t="s">
        <v>27</v>
      </c>
      <c r="D92" s="84" t="s">
        <v>166</v>
      </c>
      <c r="E92" s="76">
        <v>1243412.6000000001</v>
      </c>
      <c r="F92" s="76">
        <v>-469327.31</v>
      </c>
      <c r="G92" s="76">
        <v>774085.29</v>
      </c>
      <c r="H92" s="76"/>
    </row>
    <row r="93" spans="1:8" ht="24" x14ac:dyDescent="0.55000000000000004">
      <c r="A93" s="70" t="s">
        <v>165</v>
      </c>
      <c r="B93" s="70" t="s">
        <v>23</v>
      </c>
      <c r="C93" s="70" t="s">
        <v>27</v>
      </c>
      <c r="D93" s="84" t="s">
        <v>166</v>
      </c>
      <c r="E93" s="76">
        <v>719587.4</v>
      </c>
      <c r="F93" s="76">
        <v>-719586.4</v>
      </c>
      <c r="G93" s="76">
        <v>1</v>
      </c>
      <c r="H93" s="76"/>
    </row>
    <row r="94" spans="1:8" ht="24" x14ac:dyDescent="0.55000000000000004">
      <c r="A94" s="70" t="s">
        <v>167</v>
      </c>
      <c r="B94" s="70" t="s">
        <v>11</v>
      </c>
      <c r="C94" s="70" t="s">
        <v>27</v>
      </c>
      <c r="D94" s="84" t="s">
        <v>168</v>
      </c>
      <c r="E94" s="75">
        <v>319119.34000000003</v>
      </c>
      <c r="F94" s="75">
        <v>-120451.92</v>
      </c>
      <c r="G94" s="75">
        <v>198667.42</v>
      </c>
      <c r="H94" s="75"/>
    </row>
    <row r="95" spans="1:8" ht="24" x14ac:dyDescent="0.55000000000000004">
      <c r="A95" s="70" t="s">
        <v>167</v>
      </c>
      <c r="B95" s="70" t="s">
        <v>23</v>
      </c>
      <c r="C95" s="70" t="s">
        <v>27</v>
      </c>
      <c r="D95" s="84" t="s">
        <v>168</v>
      </c>
      <c r="E95" s="75">
        <v>184680.66</v>
      </c>
      <c r="F95" s="75">
        <v>-184679.66</v>
      </c>
      <c r="G95" s="75">
        <v>1</v>
      </c>
      <c r="H95" s="75"/>
    </row>
    <row r="96" spans="1:8" ht="24" x14ac:dyDescent="0.55000000000000004">
      <c r="A96" s="70" t="s">
        <v>169</v>
      </c>
      <c r="B96" s="70" t="s">
        <v>11</v>
      </c>
      <c r="C96" s="70" t="s">
        <v>27</v>
      </c>
      <c r="D96" s="84" t="s">
        <v>170</v>
      </c>
      <c r="E96" s="76">
        <v>190027.4</v>
      </c>
      <c r="F96" s="76">
        <v>-71726.03</v>
      </c>
      <c r="G96" s="76">
        <v>118301.37</v>
      </c>
      <c r="H96" s="76"/>
    </row>
    <row r="97" spans="1:8" ht="24" x14ac:dyDescent="0.55000000000000004">
      <c r="A97" s="70" t="s">
        <v>169</v>
      </c>
      <c r="B97" s="70" t="s">
        <v>23</v>
      </c>
      <c r="C97" s="70" t="s">
        <v>27</v>
      </c>
      <c r="D97" s="84" t="s">
        <v>170</v>
      </c>
      <c r="E97" s="76">
        <v>109972.6</v>
      </c>
      <c r="F97" s="76">
        <v>-109971.6</v>
      </c>
      <c r="G97" s="76">
        <v>1</v>
      </c>
      <c r="H97" s="76"/>
    </row>
    <row r="98" spans="1:8" ht="24" x14ac:dyDescent="0.55000000000000004">
      <c r="A98" s="70" t="s">
        <v>171</v>
      </c>
      <c r="B98" s="70" t="s">
        <v>11</v>
      </c>
      <c r="C98" s="70" t="s">
        <v>27</v>
      </c>
      <c r="D98" s="84" t="s">
        <v>172</v>
      </c>
      <c r="E98" s="75">
        <v>498674.47</v>
      </c>
      <c r="F98" s="75">
        <v>-325082.12</v>
      </c>
      <c r="G98" s="75">
        <v>173592.35</v>
      </c>
      <c r="H98" s="75"/>
    </row>
    <row r="99" spans="1:8" ht="24" x14ac:dyDescent="0.55000000000000004">
      <c r="A99" s="70" t="s">
        <v>171</v>
      </c>
      <c r="B99" s="70" t="s">
        <v>23</v>
      </c>
      <c r="C99" s="70" t="s">
        <v>27</v>
      </c>
      <c r="D99" s="84" t="s">
        <v>172</v>
      </c>
      <c r="E99" s="75">
        <v>852262.07</v>
      </c>
      <c r="F99" s="75">
        <v>-852261.07</v>
      </c>
      <c r="G99" s="75">
        <v>1</v>
      </c>
      <c r="H99" s="75"/>
    </row>
    <row r="100" spans="1:8" ht="24" x14ac:dyDescent="0.55000000000000004">
      <c r="A100" s="70" t="s">
        <v>173</v>
      </c>
      <c r="B100" s="70" t="s">
        <v>11</v>
      </c>
      <c r="C100" s="70" t="s">
        <v>27</v>
      </c>
      <c r="D100" s="84" t="s">
        <v>174</v>
      </c>
      <c r="E100" s="76">
        <v>17322865.899999999</v>
      </c>
      <c r="F100" s="76">
        <v>-9555681.1899999995</v>
      </c>
      <c r="G100" s="76">
        <v>7767184.71</v>
      </c>
      <c r="H100" s="76"/>
    </row>
    <row r="101" spans="1:8" ht="24" x14ac:dyDescent="0.55000000000000004">
      <c r="A101" s="70" t="s">
        <v>173</v>
      </c>
      <c r="B101" s="70" t="s">
        <v>23</v>
      </c>
      <c r="C101" s="70" t="s">
        <v>27</v>
      </c>
      <c r="D101" s="84" t="s">
        <v>174</v>
      </c>
      <c r="E101" s="76">
        <v>22661405.100000001</v>
      </c>
      <c r="F101" s="76">
        <v>-22661404.100000001</v>
      </c>
      <c r="G101" s="76">
        <v>1</v>
      </c>
      <c r="H101" s="76"/>
    </row>
    <row r="102" spans="1:8" ht="24" x14ac:dyDescent="0.55000000000000004">
      <c r="A102" s="70" t="s">
        <v>175</v>
      </c>
      <c r="B102" s="70" t="s">
        <v>11</v>
      </c>
      <c r="C102" s="70" t="s">
        <v>27</v>
      </c>
      <c r="D102" s="84" t="s">
        <v>176</v>
      </c>
      <c r="E102" s="76">
        <v>790843.54</v>
      </c>
      <c r="F102" s="76">
        <v>-405171.9</v>
      </c>
      <c r="G102" s="76">
        <v>385671.64</v>
      </c>
      <c r="H102" s="76"/>
    </row>
    <row r="103" spans="1:8" ht="24" x14ac:dyDescent="0.55000000000000004">
      <c r="A103" s="70" t="s">
        <v>175</v>
      </c>
      <c r="B103" s="70" t="s">
        <v>23</v>
      </c>
      <c r="C103" s="70" t="s">
        <v>27</v>
      </c>
      <c r="D103" s="84" t="s">
        <v>176</v>
      </c>
      <c r="E103" s="76">
        <v>896556.46</v>
      </c>
      <c r="F103" s="76">
        <v>-896555.46</v>
      </c>
      <c r="G103" s="76">
        <v>1</v>
      </c>
      <c r="H103" s="76"/>
    </row>
    <row r="104" spans="1:8" ht="24" x14ac:dyDescent="0.55000000000000004">
      <c r="A104" s="70" t="s">
        <v>177</v>
      </c>
      <c r="B104" s="70" t="s">
        <v>11</v>
      </c>
      <c r="C104" s="70" t="s">
        <v>27</v>
      </c>
      <c r="D104" s="84" t="s">
        <v>178</v>
      </c>
      <c r="E104" s="76">
        <v>1259041.1000000001</v>
      </c>
      <c r="F104" s="76">
        <v>-652706.85</v>
      </c>
      <c r="G104" s="76">
        <v>606334.25</v>
      </c>
      <c r="H104" s="76"/>
    </row>
    <row r="105" spans="1:8" ht="24" x14ac:dyDescent="0.55000000000000004">
      <c r="A105" s="70" t="s">
        <v>177</v>
      </c>
      <c r="B105" s="70" t="s">
        <v>23</v>
      </c>
      <c r="C105" s="70" t="s">
        <v>27</v>
      </c>
      <c r="D105" s="84" t="s">
        <v>178</v>
      </c>
      <c r="E105" s="76">
        <v>1470958.9</v>
      </c>
      <c r="F105" s="76">
        <v>-1470957.9</v>
      </c>
      <c r="G105" s="76">
        <v>1</v>
      </c>
      <c r="H105" s="76"/>
    </row>
    <row r="106" spans="1:8" ht="24" x14ac:dyDescent="0.55000000000000004">
      <c r="A106" s="70" t="s">
        <v>179</v>
      </c>
      <c r="B106" s="70" t="s">
        <v>11</v>
      </c>
      <c r="C106" s="70" t="s">
        <v>27</v>
      </c>
      <c r="D106" s="84" t="s">
        <v>180</v>
      </c>
      <c r="E106" s="76">
        <v>1272007.1299999999</v>
      </c>
      <c r="F106" s="76">
        <v>-644122.75</v>
      </c>
      <c r="G106" s="76">
        <v>627884.38</v>
      </c>
      <c r="H106" s="76"/>
    </row>
    <row r="107" spans="1:8" ht="24" x14ac:dyDescent="0.55000000000000004">
      <c r="A107" s="70" t="s">
        <v>179</v>
      </c>
      <c r="B107" s="70" t="s">
        <v>23</v>
      </c>
      <c r="C107" s="70" t="s">
        <v>27</v>
      </c>
      <c r="D107" s="84" t="s">
        <v>180</v>
      </c>
      <c r="E107" s="76">
        <v>1423131.82</v>
      </c>
      <c r="F107" s="76">
        <v>-1423130.82</v>
      </c>
      <c r="G107" s="76">
        <v>1</v>
      </c>
      <c r="H107" s="76"/>
    </row>
    <row r="108" spans="1:8" ht="24" x14ac:dyDescent="0.55000000000000004">
      <c r="A108" s="70" t="s">
        <v>181</v>
      </c>
      <c r="B108" s="70" t="s">
        <v>11</v>
      </c>
      <c r="C108" s="70" t="s">
        <v>27</v>
      </c>
      <c r="D108" s="84" t="s">
        <v>182</v>
      </c>
      <c r="E108" s="75">
        <v>2410958.9</v>
      </c>
      <c r="F108" s="75">
        <v>-1192723.05</v>
      </c>
      <c r="G108" s="75">
        <v>1218235.8500000001</v>
      </c>
      <c r="H108" s="75"/>
    </row>
    <row r="109" spans="1:8" ht="24" x14ac:dyDescent="0.55000000000000004">
      <c r="A109" s="70" t="s">
        <v>181</v>
      </c>
      <c r="B109" s="70" t="s">
        <v>23</v>
      </c>
      <c r="C109" s="70" t="s">
        <v>27</v>
      </c>
      <c r="D109" s="84" t="s">
        <v>182</v>
      </c>
      <c r="E109" s="75">
        <v>2589041.1</v>
      </c>
      <c r="F109" s="75">
        <v>-2589040.1</v>
      </c>
      <c r="G109" s="75">
        <v>1</v>
      </c>
      <c r="H109" s="75"/>
    </row>
    <row r="110" spans="1:8" ht="24" x14ac:dyDescent="0.55000000000000004">
      <c r="A110" s="70" t="s">
        <v>183</v>
      </c>
      <c r="B110" s="70" t="s">
        <v>11</v>
      </c>
      <c r="C110" s="70" t="s">
        <v>27</v>
      </c>
      <c r="D110" s="84" t="s">
        <v>184</v>
      </c>
      <c r="E110" s="75">
        <v>963072.88</v>
      </c>
      <c r="F110" s="75">
        <v>-476440.82</v>
      </c>
      <c r="G110" s="75">
        <v>486632.06</v>
      </c>
      <c r="H110" s="75"/>
    </row>
    <row r="111" spans="1:8" ht="24" x14ac:dyDescent="0.55000000000000004">
      <c r="A111" s="70" t="s">
        <v>183</v>
      </c>
      <c r="B111" s="70" t="s">
        <v>23</v>
      </c>
      <c r="C111" s="70" t="s">
        <v>27</v>
      </c>
      <c r="D111" s="84" t="s">
        <v>184</v>
      </c>
      <c r="E111" s="75">
        <v>1028927.12</v>
      </c>
      <c r="F111" s="75">
        <v>-1028926.12</v>
      </c>
      <c r="G111" s="75">
        <v>1</v>
      </c>
      <c r="H111" s="75"/>
    </row>
    <row r="112" spans="1:8" ht="24" x14ac:dyDescent="0.55000000000000004">
      <c r="A112" s="70" t="s">
        <v>185</v>
      </c>
      <c r="B112" s="70" t="s">
        <v>11</v>
      </c>
      <c r="C112" s="70" t="s">
        <v>27</v>
      </c>
      <c r="D112" s="84" t="s">
        <v>186</v>
      </c>
      <c r="E112" s="76">
        <v>840094.98</v>
      </c>
      <c r="F112" s="76">
        <v>-425409.79</v>
      </c>
      <c r="G112" s="76">
        <v>414685.19</v>
      </c>
      <c r="H112" s="76"/>
    </row>
    <row r="113" spans="1:8" ht="24" x14ac:dyDescent="0.55000000000000004">
      <c r="A113" s="70" t="s">
        <v>185</v>
      </c>
      <c r="B113" s="70" t="s">
        <v>23</v>
      </c>
      <c r="C113" s="70" t="s">
        <v>27</v>
      </c>
      <c r="D113" s="84" t="s">
        <v>186</v>
      </c>
      <c r="E113" s="76">
        <v>939905.02</v>
      </c>
      <c r="F113" s="76">
        <v>-939904.02</v>
      </c>
      <c r="G113" s="76">
        <v>1</v>
      </c>
      <c r="H113" s="76"/>
    </row>
    <row r="114" spans="1:8" ht="24" x14ac:dyDescent="0.55000000000000004">
      <c r="A114" s="70" t="s">
        <v>187</v>
      </c>
      <c r="B114" s="70" t="s">
        <v>11</v>
      </c>
      <c r="C114" s="70" t="s">
        <v>27</v>
      </c>
      <c r="D114" s="84" t="s">
        <v>188</v>
      </c>
      <c r="E114" s="76">
        <v>512312.79</v>
      </c>
      <c r="F114" s="76">
        <v>-250510.82</v>
      </c>
      <c r="G114" s="76">
        <v>261801.97</v>
      </c>
      <c r="H114" s="76"/>
    </row>
    <row r="115" spans="1:8" ht="24" x14ac:dyDescent="0.55000000000000004">
      <c r="A115" s="70" t="s">
        <v>187</v>
      </c>
      <c r="B115" s="70" t="s">
        <v>23</v>
      </c>
      <c r="C115" s="70" t="s">
        <v>27</v>
      </c>
      <c r="D115" s="84" t="s">
        <v>188</v>
      </c>
      <c r="E115" s="76">
        <v>540187.21</v>
      </c>
      <c r="F115" s="76">
        <v>-540186.21</v>
      </c>
      <c r="G115" s="76">
        <v>1</v>
      </c>
      <c r="H115" s="76"/>
    </row>
    <row r="116" spans="1:8" ht="24" x14ac:dyDescent="0.55000000000000004">
      <c r="A116" s="70" t="s">
        <v>189</v>
      </c>
      <c r="B116" s="70" t="s">
        <v>11</v>
      </c>
      <c r="C116" s="70" t="s">
        <v>27</v>
      </c>
      <c r="D116" s="84" t="s">
        <v>190</v>
      </c>
      <c r="E116" s="76">
        <v>377237.44</v>
      </c>
      <c r="F116" s="76">
        <v>-184461.63</v>
      </c>
      <c r="G116" s="76">
        <v>192775.81</v>
      </c>
      <c r="H116" s="76"/>
    </row>
    <row r="117" spans="1:8" ht="24" x14ac:dyDescent="0.55000000000000004">
      <c r="A117" s="70" t="s">
        <v>189</v>
      </c>
      <c r="B117" s="70" t="s">
        <v>23</v>
      </c>
      <c r="C117" s="70" t="s">
        <v>27</v>
      </c>
      <c r="D117" s="84" t="s">
        <v>190</v>
      </c>
      <c r="E117" s="76">
        <v>397762.56</v>
      </c>
      <c r="F117" s="76">
        <v>-397761.56</v>
      </c>
      <c r="G117" s="76">
        <v>1</v>
      </c>
      <c r="H117" s="76"/>
    </row>
    <row r="118" spans="1:8" ht="24" x14ac:dyDescent="0.55000000000000004">
      <c r="A118" s="70" t="s">
        <v>191</v>
      </c>
      <c r="B118" s="70" t="s">
        <v>11</v>
      </c>
      <c r="C118" s="70" t="s">
        <v>27</v>
      </c>
      <c r="D118" s="84" t="s">
        <v>192</v>
      </c>
      <c r="E118" s="76">
        <v>2330477.5099999998</v>
      </c>
      <c r="F118" s="76">
        <v>-1180114.1399999999</v>
      </c>
      <c r="G118" s="76">
        <v>1150363.3700000001</v>
      </c>
      <c r="H118" s="76"/>
    </row>
    <row r="119" spans="1:8" ht="24" x14ac:dyDescent="0.55000000000000004">
      <c r="A119" s="70" t="s">
        <v>191</v>
      </c>
      <c r="B119" s="70" t="s">
        <v>23</v>
      </c>
      <c r="C119" s="70" t="s">
        <v>27</v>
      </c>
      <c r="D119" s="84" t="s">
        <v>192</v>
      </c>
      <c r="E119" s="76">
        <v>2607356.9900000002</v>
      </c>
      <c r="F119" s="76">
        <v>-2607355.9900000002</v>
      </c>
      <c r="G119" s="76">
        <v>1</v>
      </c>
      <c r="H119" s="76"/>
    </row>
    <row r="120" spans="1:8" ht="24" x14ac:dyDescent="0.55000000000000004">
      <c r="A120" s="70" t="s">
        <v>193</v>
      </c>
      <c r="B120" s="70" t="s">
        <v>11</v>
      </c>
      <c r="C120" s="70" t="s">
        <v>27</v>
      </c>
      <c r="D120" s="84" t="s">
        <v>194</v>
      </c>
      <c r="E120" s="76">
        <v>609776.80000000005</v>
      </c>
      <c r="F120" s="76">
        <v>-308780.58</v>
      </c>
      <c r="G120" s="76">
        <v>300996.21999999997</v>
      </c>
      <c r="H120" s="76"/>
    </row>
    <row r="121" spans="1:8" ht="24" x14ac:dyDescent="0.55000000000000004">
      <c r="A121" s="70" t="s">
        <v>193</v>
      </c>
      <c r="B121" s="70" t="s">
        <v>23</v>
      </c>
      <c r="C121" s="70" t="s">
        <v>27</v>
      </c>
      <c r="D121" s="84" t="s">
        <v>194</v>
      </c>
      <c r="E121" s="76">
        <v>682223.2</v>
      </c>
      <c r="F121" s="76">
        <v>-682222.2</v>
      </c>
      <c r="G121" s="76">
        <v>1</v>
      </c>
      <c r="H121" s="76"/>
    </row>
    <row r="122" spans="1:8" ht="24" x14ac:dyDescent="0.55000000000000004">
      <c r="A122" s="70" t="s">
        <v>195</v>
      </c>
      <c r="B122" s="70" t="s">
        <v>11</v>
      </c>
      <c r="C122" s="70" t="s">
        <v>27</v>
      </c>
      <c r="D122" s="84" t="s">
        <v>196</v>
      </c>
      <c r="E122" s="75">
        <v>1095836.8</v>
      </c>
      <c r="F122" s="75">
        <v>-523904.44</v>
      </c>
      <c r="G122" s="75">
        <v>571932.36</v>
      </c>
      <c r="H122" s="75"/>
    </row>
    <row r="123" spans="1:8" ht="24" x14ac:dyDescent="0.55000000000000004">
      <c r="A123" s="70" t="s">
        <v>195</v>
      </c>
      <c r="B123" s="70" t="s">
        <v>23</v>
      </c>
      <c r="C123" s="70" t="s">
        <v>27</v>
      </c>
      <c r="D123" s="84" t="s">
        <v>196</v>
      </c>
      <c r="E123" s="75">
        <v>1102663.2</v>
      </c>
      <c r="F123" s="75">
        <v>-1102662.2</v>
      </c>
      <c r="G123" s="75">
        <v>1</v>
      </c>
      <c r="H123" s="75"/>
    </row>
    <row r="124" spans="1:8" ht="24" x14ac:dyDescent="0.55000000000000004">
      <c r="A124" s="70" t="s">
        <v>197</v>
      </c>
      <c r="B124" s="70" t="s">
        <v>11</v>
      </c>
      <c r="C124" s="70" t="s">
        <v>27</v>
      </c>
      <c r="D124" s="84" t="s">
        <v>198</v>
      </c>
      <c r="E124" s="75">
        <v>911395.22</v>
      </c>
      <c r="F124" s="75">
        <v>-435725.47</v>
      </c>
      <c r="G124" s="75">
        <v>475669.75</v>
      </c>
      <c r="H124" s="75"/>
    </row>
    <row r="125" spans="1:8" ht="24" x14ac:dyDescent="0.55000000000000004">
      <c r="A125" s="70" t="s">
        <v>197</v>
      </c>
      <c r="B125" s="70" t="s">
        <v>23</v>
      </c>
      <c r="C125" s="70" t="s">
        <v>27</v>
      </c>
      <c r="D125" s="84" t="s">
        <v>198</v>
      </c>
      <c r="E125" s="75">
        <v>916402.88</v>
      </c>
      <c r="F125" s="75">
        <v>-916401.88</v>
      </c>
      <c r="G125" s="75">
        <v>1</v>
      </c>
      <c r="H125" s="75"/>
    </row>
    <row r="126" spans="1:8" ht="24" x14ac:dyDescent="0.55000000000000004">
      <c r="A126" s="70" t="s">
        <v>199</v>
      </c>
      <c r="B126" s="70" t="s">
        <v>11</v>
      </c>
      <c r="C126" s="70" t="s">
        <v>27</v>
      </c>
      <c r="D126" s="84" t="s">
        <v>200</v>
      </c>
      <c r="E126" s="75">
        <v>1559029.86</v>
      </c>
      <c r="F126" s="75">
        <v>-753886.25</v>
      </c>
      <c r="G126" s="75">
        <v>805143.61</v>
      </c>
      <c r="H126" s="75"/>
    </row>
    <row r="127" spans="1:8" ht="24" x14ac:dyDescent="0.55000000000000004">
      <c r="A127" s="70" t="s">
        <v>199</v>
      </c>
      <c r="B127" s="70" t="s">
        <v>23</v>
      </c>
      <c r="C127" s="70" t="s">
        <v>27</v>
      </c>
      <c r="D127" s="84" t="s">
        <v>200</v>
      </c>
      <c r="E127" s="75">
        <v>1584870.14</v>
      </c>
      <c r="F127" s="75">
        <v>-1584869.14</v>
      </c>
      <c r="G127" s="75">
        <v>1</v>
      </c>
      <c r="H127" s="75"/>
    </row>
    <row r="128" spans="1:8" ht="24" x14ac:dyDescent="0.55000000000000004">
      <c r="A128" s="70" t="s">
        <v>201</v>
      </c>
      <c r="B128" s="70" t="s">
        <v>11</v>
      </c>
      <c r="C128" s="70" t="s">
        <v>27</v>
      </c>
      <c r="D128" s="84" t="s">
        <v>202</v>
      </c>
      <c r="E128" s="76">
        <v>80715.98</v>
      </c>
      <c r="F128" s="76">
        <v>-38170.959999999999</v>
      </c>
      <c r="G128" s="76">
        <v>42545.02</v>
      </c>
      <c r="H128" s="76"/>
    </row>
    <row r="129" spans="1:9" ht="24" x14ac:dyDescent="0.55000000000000004">
      <c r="A129" s="70" t="s">
        <v>201</v>
      </c>
      <c r="B129" s="70" t="s">
        <v>23</v>
      </c>
      <c r="C129" s="70" t="s">
        <v>27</v>
      </c>
      <c r="D129" s="84" t="s">
        <v>202</v>
      </c>
      <c r="E129" s="76">
        <v>79284.02</v>
      </c>
      <c r="F129" s="76">
        <v>-79283.02</v>
      </c>
      <c r="G129" s="76">
        <v>1</v>
      </c>
      <c r="H129" s="76"/>
    </row>
    <row r="130" spans="1:9" ht="24" x14ac:dyDescent="0.55000000000000004">
      <c r="A130" s="70" t="s">
        <v>203</v>
      </c>
      <c r="B130" s="70" t="s">
        <v>11</v>
      </c>
      <c r="C130" s="70" t="s">
        <v>27</v>
      </c>
      <c r="D130" s="84" t="s">
        <v>204</v>
      </c>
      <c r="E130" s="76">
        <v>1536986.3</v>
      </c>
      <c r="F130" s="76">
        <v>-719054.71</v>
      </c>
      <c r="G130" s="76">
        <v>817931.59</v>
      </c>
      <c r="H130" s="76"/>
    </row>
    <row r="131" spans="1:9" ht="24" x14ac:dyDescent="0.55000000000000004">
      <c r="A131" s="70" t="s">
        <v>203</v>
      </c>
      <c r="B131" s="70" t="s">
        <v>23</v>
      </c>
      <c r="C131" s="70" t="s">
        <v>27</v>
      </c>
      <c r="D131" s="84" t="s">
        <v>204</v>
      </c>
      <c r="E131" s="76">
        <v>1463013.7</v>
      </c>
      <c r="F131" s="76">
        <v>-1463012.7</v>
      </c>
      <c r="G131" s="76">
        <v>1</v>
      </c>
      <c r="H131" s="76"/>
    </row>
    <row r="132" spans="1:9" ht="24" x14ac:dyDescent="0.55000000000000004">
      <c r="A132" s="70" t="s">
        <v>205</v>
      </c>
      <c r="B132" s="70" t="s">
        <v>11</v>
      </c>
      <c r="C132" s="70" t="s">
        <v>27</v>
      </c>
      <c r="D132" s="84" t="s">
        <v>206</v>
      </c>
      <c r="E132" s="75">
        <v>1575890.41</v>
      </c>
      <c r="F132" s="75">
        <v>-713785.65</v>
      </c>
      <c r="G132" s="75">
        <v>862104.76</v>
      </c>
      <c r="H132" s="75"/>
    </row>
    <row r="133" spans="1:9" ht="24" x14ac:dyDescent="0.55000000000000004">
      <c r="A133" s="70" t="s">
        <v>205</v>
      </c>
      <c r="B133" s="70" t="s">
        <v>23</v>
      </c>
      <c r="C133" s="70" t="s">
        <v>27</v>
      </c>
      <c r="D133" s="84" t="s">
        <v>206</v>
      </c>
      <c r="E133" s="75">
        <v>1424109.59</v>
      </c>
      <c r="F133" s="75">
        <v>-1424108.59</v>
      </c>
      <c r="G133" s="75">
        <v>1</v>
      </c>
      <c r="H133" s="75"/>
    </row>
    <row r="134" spans="1:9" ht="24" x14ac:dyDescent="0.55000000000000004">
      <c r="A134" s="70" t="s">
        <v>207</v>
      </c>
      <c r="B134" s="70" t="s">
        <v>11</v>
      </c>
      <c r="C134" s="70" t="s">
        <v>27</v>
      </c>
      <c r="D134" s="84" t="s">
        <v>208</v>
      </c>
      <c r="E134" s="76">
        <v>575013.69999999995</v>
      </c>
      <c r="F134" s="76">
        <v>-263271.39</v>
      </c>
      <c r="G134" s="76">
        <v>311742.31</v>
      </c>
      <c r="H134" s="76"/>
    </row>
    <row r="135" spans="1:9" ht="24" x14ac:dyDescent="0.55000000000000004">
      <c r="A135" s="70" t="s">
        <v>207</v>
      </c>
      <c r="B135" s="70" t="s">
        <v>23</v>
      </c>
      <c r="C135" s="70" t="s">
        <v>27</v>
      </c>
      <c r="D135" s="84" t="s">
        <v>208</v>
      </c>
      <c r="E135" s="76">
        <v>524986.30000000005</v>
      </c>
      <c r="F135" s="76">
        <v>-524985.30000000005</v>
      </c>
      <c r="G135" s="76">
        <v>1</v>
      </c>
      <c r="H135" s="76"/>
    </row>
    <row r="136" spans="1:9" ht="24" x14ac:dyDescent="0.55000000000000004">
      <c r="A136" s="70" t="s">
        <v>209</v>
      </c>
      <c r="B136" s="70" t="s">
        <v>11</v>
      </c>
      <c r="C136" s="70" t="s">
        <v>27</v>
      </c>
      <c r="D136" s="84" t="s">
        <v>210</v>
      </c>
      <c r="E136" s="75">
        <v>1950641.1</v>
      </c>
      <c r="F136" s="75">
        <v>-874448.37</v>
      </c>
      <c r="G136" s="75">
        <v>1076192.73</v>
      </c>
      <c r="H136" s="75"/>
    </row>
    <row r="137" spans="1:9" ht="24" x14ac:dyDescent="0.55000000000000004">
      <c r="A137" s="70" t="s">
        <v>209</v>
      </c>
      <c r="B137" s="70" t="s">
        <v>23</v>
      </c>
      <c r="C137" s="70" t="s">
        <v>27</v>
      </c>
      <c r="D137" s="84" t="s">
        <v>210</v>
      </c>
      <c r="E137" s="75">
        <v>1689358.9</v>
      </c>
      <c r="F137" s="75">
        <v>-1689357.9</v>
      </c>
      <c r="G137" s="75">
        <v>1</v>
      </c>
      <c r="H137" s="75"/>
    </row>
    <row r="138" spans="1:9" ht="24" x14ac:dyDescent="0.55000000000000004">
      <c r="A138" s="70" t="s">
        <v>211</v>
      </c>
      <c r="B138" s="70" t="s">
        <v>11</v>
      </c>
      <c r="C138" s="70" t="s">
        <v>27</v>
      </c>
      <c r="D138" s="84" t="s">
        <v>212</v>
      </c>
      <c r="E138" s="75">
        <v>216286.58</v>
      </c>
      <c r="F138" s="75">
        <v>-94974.55</v>
      </c>
      <c r="G138" s="75">
        <v>121312.03</v>
      </c>
      <c r="H138" s="75"/>
    </row>
    <row r="139" spans="1:9" ht="24" x14ac:dyDescent="0.55000000000000004">
      <c r="A139" s="70" t="s">
        <v>211</v>
      </c>
      <c r="B139" s="70" t="s">
        <v>23</v>
      </c>
      <c r="C139" s="70" t="s">
        <v>27</v>
      </c>
      <c r="D139" s="84" t="s">
        <v>212</v>
      </c>
      <c r="E139" s="75">
        <v>181753.42</v>
      </c>
      <c r="F139" s="75">
        <v>-181752.42</v>
      </c>
      <c r="G139" s="75">
        <v>1</v>
      </c>
      <c r="H139" s="75"/>
    </row>
    <row r="140" spans="1:9" ht="24" x14ac:dyDescent="0.55000000000000004">
      <c r="A140" s="69" t="s">
        <v>213</v>
      </c>
      <c r="B140" s="69" t="s">
        <v>11</v>
      </c>
      <c r="C140" s="69" t="s">
        <v>27</v>
      </c>
      <c r="D140" s="69" t="s">
        <v>214</v>
      </c>
      <c r="E140" s="69">
        <v>72876.710000000006</v>
      </c>
      <c r="F140" s="69">
        <v>-29867.13</v>
      </c>
      <c r="G140" s="69">
        <v>43009.58</v>
      </c>
      <c r="H140" s="69"/>
      <c r="I140" s="73" t="s">
        <v>1575</v>
      </c>
    </row>
    <row r="141" spans="1:9" ht="24" x14ac:dyDescent="0.55000000000000004">
      <c r="A141" s="69" t="s">
        <v>213</v>
      </c>
      <c r="B141" s="69" t="s">
        <v>23</v>
      </c>
      <c r="C141" s="69" t="s">
        <v>27</v>
      </c>
      <c r="D141" s="69" t="s">
        <v>214</v>
      </c>
      <c r="E141" s="69">
        <v>52123.29</v>
      </c>
      <c r="F141" s="69">
        <v>-52122.29</v>
      </c>
      <c r="G141" s="69">
        <v>1</v>
      </c>
      <c r="H141" s="69"/>
      <c r="I141" s="73" t="s">
        <v>1575</v>
      </c>
    </row>
    <row r="142" spans="1:9" ht="24" x14ac:dyDescent="0.55000000000000004">
      <c r="A142" s="70" t="s">
        <v>215</v>
      </c>
      <c r="B142" s="70" t="s">
        <v>11</v>
      </c>
      <c r="C142" s="70" t="s">
        <v>27</v>
      </c>
      <c r="D142" s="84" t="s">
        <v>216</v>
      </c>
      <c r="E142" s="75">
        <v>5427929.1299999999</v>
      </c>
      <c r="F142" s="75">
        <v>-2203833.5099999998</v>
      </c>
      <c r="G142" s="75">
        <v>3224095.62</v>
      </c>
      <c r="H142" s="75"/>
    </row>
    <row r="143" spans="1:9" ht="24" x14ac:dyDescent="0.55000000000000004">
      <c r="A143" s="70" t="s">
        <v>215</v>
      </c>
      <c r="B143" s="70" t="s">
        <v>23</v>
      </c>
      <c r="C143" s="70" t="s">
        <v>27</v>
      </c>
      <c r="D143" s="84" t="s">
        <v>216</v>
      </c>
      <c r="E143" s="75">
        <v>3784070.87</v>
      </c>
      <c r="F143" s="75">
        <v>-3784069.87</v>
      </c>
      <c r="G143" s="75">
        <v>1</v>
      </c>
      <c r="H143" s="75"/>
    </row>
    <row r="144" spans="1:9" ht="24" x14ac:dyDescent="0.55000000000000004">
      <c r="A144" s="70" t="s">
        <v>217</v>
      </c>
      <c r="B144" s="70" t="s">
        <v>11</v>
      </c>
      <c r="C144" s="70" t="s">
        <v>27</v>
      </c>
      <c r="D144" s="84" t="s">
        <v>218</v>
      </c>
      <c r="E144" s="75">
        <v>940641.1</v>
      </c>
      <c r="F144" s="75">
        <v>-381916.63</v>
      </c>
      <c r="G144" s="75">
        <v>558724.47</v>
      </c>
      <c r="H144" s="75"/>
    </row>
    <row r="145" spans="1:8" ht="24" x14ac:dyDescent="0.55000000000000004">
      <c r="A145" s="70" t="s">
        <v>217</v>
      </c>
      <c r="B145" s="70" t="s">
        <v>23</v>
      </c>
      <c r="C145" s="70" t="s">
        <v>27</v>
      </c>
      <c r="D145" s="84" t="s">
        <v>218</v>
      </c>
      <c r="E145" s="75">
        <v>649358.9</v>
      </c>
      <c r="F145" s="75">
        <v>-649357.9</v>
      </c>
      <c r="G145" s="75">
        <v>1</v>
      </c>
      <c r="H145" s="75"/>
    </row>
    <row r="146" spans="1:8" ht="24" x14ac:dyDescent="0.55000000000000004">
      <c r="A146" s="70" t="s">
        <v>219</v>
      </c>
      <c r="B146" s="70" t="s">
        <v>11</v>
      </c>
      <c r="C146" s="70" t="s">
        <v>27</v>
      </c>
      <c r="D146" s="84" t="s">
        <v>220</v>
      </c>
      <c r="E146" s="70">
        <v>1042666.67</v>
      </c>
      <c r="F146" s="70">
        <v>-407905.16</v>
      </c>
      <c r="G146" s="70">
        <v>634761.51</v>
      </c>
      <c r="H146" s="70"/>
    </row>
    <row r="147" spans="1:8" ht="24" x14ac:dyDescent="0.55000000000000004">
      <c r="A147" s="70" t="s">
        <v>219</v>
      </c>
      <c r="B147" s="70" t="s">
        <v>23</v>
      </c>
      <c r="C147" s="70" t="s">
        <v>27</v>
      </c>
      <c r="D147" s="84" t="s">
        <v>220</v>
      </c>
      <c r="E147" s="70">
        <v>657333.32999999996</v>
      </c>
      <c r="F147" s="70">
        <v>-657332.32999999996</v>
      </c>
      <c r="G147" s="70">
        <v>1</v>
      </c>
      <c r="H147" s="70"/>
    </row>
    <row r="148" spans="1:8" ht="24" x14ac:dyDescent="0.55000000000000004">
      <c r="A148" s="70" t="s">
        <v>221</v>
      </c>
      <c r="B148" s="70" t="s">
        <v>11</v>
      </c>
      <c r="C148" s="70" t="s">
        <v>27</v>
      </c>
      <c r="D148" s="84" t="s">
        <v>222</v>
      </c>
      <c r="E148" s="70">
        <v>30207490.050000001</v>
      </c>
      <c r="F148" s="70">
        <v>-7975313.5300000003</v>
      </c>
      <c r="G148" s="70">
        <v>22232176.52</v>
      </c>
      <c r="H148" s="70"/>
    </row>
    <row r="149" spans="1:8" ht="24" x14ac:dyDescent="0.55000000000000004">
      <c r="A149" s="70" t="s">
        <v>221</v>
      </c>
      <c r="B149" s="70" t="s">
        <v>23</v>
      </c>
      <c r="C149" s="70" t="s">
        <v>27</v>
      </c>
      <c r="D149" s="84" t="s">
        <v>222</v>
      </c>
      <c r="E149" s="70">
        <v>3170109.95</v>
      </c>
      <c r="F149" s="70">
        <v>-3170108.95</v>
      </c>
      <c r="G149" s="70">
        <v>1</v>
      </c>
      <c r="H149" s="70"/>
    </row>
    <row r="150" spans="1:8" ht="24" x14ac:dyDescent="0.55000000000000004">
      <c r="A150" s="70" t="s">
        <v>223</v>
      </c>
      <c r="B150" s="70" t="s">
        <v>11</v>
      </c>
      <c r="C150" s="70" t="s">
        <v>224</v>
      </c>
      <c r="D150" s="84" t="s">
        <v>225</v>
      </c>
      <c r="E150" s="76">
        <v>587500</v>
      </c>
      <c r="F150" s="76">
        <v>-81148.800000000003</v>
      </c>
      <c r="G150" s="76">
        <v>506351.2</v>
      </c>
      <c r="H150" s="76"/>
    </row>
    <row r="151" spans="1:8" ht="24" x14ac:dyDescent="0.55000000000000004">
      <c r="A151" s="70" t="s">
        <v>226</v>
      </c>
      <c r="B151" s="70" t="s">
        <v>11</v>
      </c>
      <c r="C151" s="70" t="s">
        <v>227</v>
      </c>
      <c r="D151" s="84" t="s">
        <v>228</v>
      </c>
      <c r="E151" s="76">
        <v>494000</v>
      </c>
      <c r="F151" s="76">
        <v>-69179.14</v>
      </c>
      <c r="G151" s="76">
        <v>424820.86</v>
      </c>
      <c r="H151" s="76"/>
    </row>
    <row r="152" spans="1:8" ht="24" x14ac:dyDescent="0.55000000000000004">
      <c r="A152" s="70" t="s">
        <v>229</v>
      </c>
      <c r="B152" s="70" t="s">
        <v>11</v>
      </c>
      <c r="C152" s="70" t="s">
        <v>227</v>
      </c>
      <c r="D152" s="84" t="s">
        <v>230</v>
      </c>
      <c r="E152" s="76">
        <v>497500</v>
      </c>
      <c r="F152" s="76">
        <v>-69669.27</v>
      </c>
      <c r="G152" s="76">
        <v>427830.73</v>
      </c>
      <c r="H152" s="76"/>
    </row>
    <row r="153" spans="1:8" ht="24" x14ac:dyDescent="0.55000000000000004">
      <c r="A153" s="70" t="s">
        <v>231</v>
      </c>
      <c r="B153" s="70" t="s">
        <v>11</v>
      </c>
      <c r="C153" s="70" t="s">
        <v>232</v>
      </c>
      <c r="D153" s="84" t="s">
        <v>233</v>
      </c>
      <c r="E153" s="76">
        <v>515000</v>
      </c>
      <c r="F153" s="76">
        <v>-72823.72</v>
      </c>
      <c r="G153" s="76">
        <v>442176.28</v>
      </c>
      <c r="H153" s="76"/>
    </row>
    <row r="154" spans="1:8" ht="24" x14ac:dyDescent="0.55000000000000004">
      <c r="A154" s="70" t="s">
        <v>234</v>
      </c>
      <c r="B154" s="70" t="s">
        <v>11</v>
      </c>
      <c r="C154" s="70" t="s">
        <v>232</v>
      </c>
      <c r="D154" s="84" t="s">
        <v>235</v>
      </c>
      <c r="E154" s="76">
        <v>512500</v>
      </c>
      <c r="F154" s="76">
        <v>-72470.2</v>
      </c>
      <c r="G154" s="76">
        <v>440029.8</v>
      </c>
      <c r="H154" s="76"/>
    </row>
    <row r="155" spans="1:8" ht="24" x14ac:dyDescent="0.55000000000000004">
      <c r="A155" s="70" t="s">
        <v>236</v>
      </c>
      <c r="B155" s="70" t="s">
        <v>11</v>
      </c>
      <c r="C155" s="70" t="s">
        <v>237</v>
      </c>
      <c r="D155" s="84" t="s">
        <v>238</v>
      </c>
      <c r="E155" s="76">
        <v>1188700</v>
      </c>
      <c r="F155" s="76">
        <v>-166788.94</v>
      </c>
      <c r="G155" s="76">
        <v>1021911.06</v>
      </c>
      <c r="H155" s="76"/>
    </row>
    <row r="156" spans="1:8" ht="24" x14ac:dyDescent="0.55000000000000004">
      <c r="A156" s="70" t="s">
        <v>239</v>
      </c>
      <c r="B156" s="70" t="s">
        <v>11</v>
      </c>
      <c r="C156" s="70" t="s">
        <v>240</v>
      </c>
      <c r="D156" s="84" t="s">
        <v>241</v>
      </c>
      <c r="E156" s="76">
        <v>499000</v>
      </c>
      <c r="F156" s="76">
        <v>-70629.42</v>
      </c>
      <c r="G156" s="76">
        <v>428370.58</v>
      </c>
      <c r="H156" s="76"/>
    </row>
    <row r="157" spans="1:8" ht="24" x14ac:dyDescent="0.55000000000000004">
      <c r="A157" s="70" t="s">
        <v>242</v>
      </c>
      <c r="B157" s="70" t="s">
        <v>11</v>
      </c>
      <c r="C157" s="70" t="s">
        <v>240</v>
      </c>
      <c r="D157" s="84" t="s">
        <v>243</v>
      </c>
      <c r="E157" s="76">
        <v>405000</v>
      </c>
      <c r="F157" s="76">
        <v>-57324.47</v>
      </c>
      <c r="G157" s="76">
        <v>347675.53</v>
      </c>
      <c r="H157" s="76"/>
    </row>
    <row r="158" spans="1:8" ht="24" x14ac:dyDescent="0.55000000000000004">
      <c r="A158" s="70" t="s">
        <v>244</v>
      </c>
      <c r="B158" s="70" t="s">
        <v>11</v>
      </c>
      <c r="C158" s="70" t="s">
        <v>240</v>
      </c>
      <c r="D158" s="84" t="s">
        <v>245</v>
      </c>
      <c r="E158" s="76">
        <v>490000</v>
      </c>
      <c r="F158" s="76">
        <v>-69355.55</v>
      </c>
      <c r="G158" s="76">
        <v>420644.45</v>
      </c>
      <c r="H158" s="76"/>
    </row>
    <row r="159" spans="1:8" ht="24" x14ac:dyDescent="0.55000000000000004">
      <c r="A159" s="70" t="s">
        <v>246</v>
      </c>
      <c r="B159" s="70" t="s">
        <v>11</v>
      </c>
      <c r="C159" s="70" t="s">
        <v>247</v>
      </c>
      <c r="D159" s="84" t="s">
        <v>248</v>
      </c>
      <c r="E159" s="76">
        <v>268000</v>
      </c>
      <c r="F159" s="76">
        <v>-37090.92</v>
      </c>
      <c r="G159" s="76">
        <v>230909.08</v>
      </c>
      <c r="H159" s="76"/>
    </row>
    <row r="160" spans="1:8" ht="24" x14ac:dyDescent="0.55000000000000004">
      <c r="A160" s="70" t="s">
        <v>249</v>
      </c>
      <c r="B160" s="70" t="s">
        <v>11</v>
      </c>
      <c r="C160" s="70" t="s">
        <v>247</v>
      </c>
      <c r="D160" s="84" t="s">
        <v>250</v>
      </c>
      <c r="E160" s="76">
        <v>472000</v>
      </c>
      <c r="F160" s="76">
        <v>-65324.29</v>
      </c>
      <c r="G160" s="76">
        <v>406675.71</v>
      </c>
      <c r="H160" s="76"/>
    </row>
    <row r="161" spans="1:9" ht="24" x14ac:dyDescent="0.55000000000000004">
      <c r="A161" s="70" t="s">
        <v>251</v>
      </c>
      <c r="B161" s="70" t="s">
        <v>11</v>
      </c>
      <c r="C161" s="70" t="s">
        <v>224</v>
      </c>
      <c r="D161" s="84" t="s">
        <v>252</v>
      </c>
      <c r="E161" s="76">
        <v>469000</v>
      </c>
      <c r="F161" s="76">
        <v>-64780.92</v>
      </c>
      <c r="G161" s="76">
        <v>404219.08</v>
      </c>
      <c r="H161" s="76"/>
    </row>
    <row r="162" spans="1:9" ht="24" x14ac:dyDescent="0.55000000000000004">
      <c r="A162" s="70" t="s">
        <v>253</v>
      </c>
      <c r="B162" s="70" t="s">
        <v>11</v>
      </c>
      <c r="C162" s="70" t="s">
        <v>224</v>
      </c>
      <c r="D162" s="84" t="s">
        <v>254</v>
      </c>
      <c r="E162" s="76">
        <v>472000</v>
      </c>
      <c r="F162" s="76">
        <v>-65195.28</v>
      </c>
      <c r="G162" s="76">
        <v>406804.72</v>
      </c>
      <c r="H162" s="76"/>
    </row>
    <row r="163" spans="1:9" ht="24" x14ac:dyDescent="0.55000000000000004">
      <c r="A163" s="70" t="s">
        <v>255</v>
      </c>
      <c r="B163" s="70" t="s">
        <v>11</v>
      </c>
      <c r="C163" s="70" t="s">
        <v>232</v>
      </c>
      <c r="D163" s="84" t="s">
        <v>256</v>
      </c>
      <c r="E163" s="76">
        <v>467500</v>
      </c>
      <c r="F163" s="76">
        <v>-66106.97</v>
      </c>
      <c r="G163" s="76">
        <v>401393.03</v>
      </c>
      <c r="H163" s="76"/>
    </row>
    <row r="164" spans="1:9" ht="24" x14ac:dyDescent="0.55000000000000004">
      <c r="A164" s="70" t="s">
        <v>257</v>
      </c>
      <c r="B164" s="70" t="s">
        <v>11</v>
      </c>
      <c r="C164" s="70" t="s">
        <v>232</v>
      </c>
      <c r="D164" s="84" t="s">
        <v>258</v>
      </c>
      <c r="E164" s="76">
        <v>325000</v>
      </c>
      <c r="F164" s="76">
        <v>-45956.71</v>
      </c>
      <c r="G164" s="76">
        <v>279043.28999999998</v>
      </c>
      <c r="H164" s="76"/>
    </row>
    <row r="165" spans="1:9" ht="24" x14ac:dyDescent="0.55000000000000004">
      <c r="A165" s="70" t="s">
        <v>259</v>
      </c>
      <c r="B165" s="70" t="s">
        <v>11</v>
      </c>
      <c r="C165" s="70" t="s">
        <v>227</v>
      </c>
      <c r="D165" s="84" t="s">
        <v>260</v>
      </c>
      <c r="E165" s="76">
        <v>495500</v>
      </c>
      <c r="F165" s="76">
        <v>-69389.2</v>
      </c>
      <c r="G165" s="76">
        <v>426110.8</v>
      </c>
      <c r="H165" s="76"/>
    </row>
    <row r="166" spans="1:9" ht="24" x14ac:dyDescent="0.55000000000000004">
      <c r="A166" s="70" t="s">
        <v>261</v>
      </c>
      <c r="B166" s="70" t="s">
        <v>11</v>
      </c>
      <c r="C166" s="70" t="s">
        <v>262</v>
      </c>
      <c r="D166" s="84" t="s">
        <v>263</v>
      </c>
      <c r="E166" s="76">
        <v>997000</v>
      </c>
      <c r="F166" s="76">
        <v>-136757.53</v>
      </c>
      <c r="G166" s="76">
        <v>860242.47</v>
      </c>
      <c r="H166" s="76"/>
    </row>
    <row r="167" spans="1:9" ht="24" x14ac:dyDescent="0.55000000000000004">
      <c r="A167" s="69" t="s">
        <v>264</v>
      </c>
      <c r="B167" s="69" t="s">
        <v>11</v>
      </c>
      <c r="C167" s="69" t="s">
        <v>265</v>
      </c>
      <c r="D167" s="69" t="s">
        <v>266</v>
      </c>
      <c r="E167" s="69">
        <v>878000</v>
      </c>
      <c r="F167" s="69">
        <v>-116715.02</v>
      </c>
      <c r="G167" s="69">
        <v>761284.98</v>
      </c>
      <c r="H167" s="69"/>
      <c r="I167" s="73" t="s">
        <v>1547</v>
      </c>
    </row>
    <row r="168" spans="1:9" ht="24" x14ac:dyDescent="0.55000000000000004">
      <c r="A168" s="70" t="s">
        <v>267</v>
      </c>
      <c r="B168" s="70" t="s">
        <v>11</v>
      </c>
      <c r="C168" s="70" t="s">
        <v>265</v>
      </c>
      <c r="D168" s="84" t="s">
        <v>268</v>
      </c>
      <c r="E168" s="76">
        <v>771515</v>
      </c>
      <c r="F168" s="76">
        <v>-102559.67</v>
      </c>
      <c r="G168" s="76">
        <v>668955.32999999996</v>
      </c>
      <c r="H168" s="76"/>
    </row>
    <row r="169" spans="1:9" ht="24" x14ac:dyDescent="0.55000000000000004">
      <c r="A169" s="70" t="s">
        <v>269</v>
      </c>
      <c r="B169" s="70" t="s">
        <v>11</v>
      </c>
      <c r="C169" s="70" t="s">
        <v>265</v>
      </c>
      <c r="D169" s="84" t="s">
        <v>270</v>
      </c>
      <c r="E169" s="76">
        <v>802565</v>
      </c>
      <c r="F169" s="76">
        <v>-106687.23</v>
      </c>
      <c r="G169" s="76">
        <v>695877.77</v>
      </c>
      <c r="H169" s="76"/>
    </row>
    <row r="170" spans="1:9" ht="24" x14ac:dyDescent="0.55000000000000004">
      <c r="A170" s="70" t="s">
        <v>271</v>
      </c>
      <c r="B170" s="70" t="s">
        <v>11</v>
      </c>
      <c r="C170" s="70" t="s">
        <v>272</v>
      </c>
      <c r="D170" s="84" t="s">
        <v>273</v>
      </c>
      <c r="E170" s="76">
        <v>776690</v>
      </c>
      <c r="F170" s="76">
        <v>-98683.75</v>
      </c>
      <c r="G170" s="76">
        <v>678006.25</v>
      </c>
      <c r="H170" s="76"/>
    </row>
    <row r="171" spans="1:9" ht="24" x14ac:dyDescent="0.55000000000000004">
      <c r="A171" s="70" t="s">
        <v>274</v>
      </c>
      <c r="B171" s="70" t="s">
        <v>11</v>
      </c>
      <c r="C171" s="70" t="s">
        <v>275</v>
      </c>
      <c r="D171" s="84" t="s">
        <v>276</v>
      </c>
      <c r="E171" s="76">
        <v>792215</v>
      </c>
      <c r="F171" s="76">
        <v>-100764.55</v>
      </c>
      <c r="G171" s="76">
        <v>691450.45</v>
      </c>
      <c r="H171" s="76"/>
    </row>
    <row r="172" spans="1:9" ht="24" x14ac:dyDescent="0.55000000000000004">
      <c r="A172" s="70" t="s">
        <v>277</v>
      </c>
      <c r="B172" s="70" t="s">
        <v>11</v>
      </c>
      <c r="C172" s="70" t="s">
        <v>275</v>
      </c>
      <c r="D172" s="84" t="s">
        <v>278</v>
      </c>
      <c r="E172" s="76">
        <v>710450</v>
      </c>
      <c r="F172" s="76">
        <v>-90364.59</v>
      </c>
      <c r="G172" s="76">
        <v>620085.41</v>
      </c>
      <c r="H172" s="76"/>
    </row>
    <row r="173" spans="1:9" ht="24" x14ac:dyDescent="0.55000000000000004">
      <c r="A173" s="70" t="s">
        <v>279</v>
      </c>
      <c r="B173" s="70" t="s">
        <v>11</v>
      </c>
      <c r="C173" s="70" t="s">
        <v>280</v>
      </c>
      <c r="D173" s="84" t="s">
        <v>281</v>
      </c>
      <c r="E173" s="76">
        <v>774620</v>
      </c>
      <c r="F173" s="76">
        <v>-97679.76</v>
      </c>
      <c r="G173" s="76">
        <v>676940.24</v>
      </c>
      <c r="H173" s="76"/>
    </row>
    <row r="174" spans="1:9" ht="24" x14ac:dyDescent="0.55000000000000004">
      <c r="A174" s="70" t="s">
        <v>282</v>
      </c>
      <c r="B174" s="70" t="s">
        <v>11</v>
      </c>
      <c r="C174" s="70" t="s">
        <v>283</v>
      </c>
      <c r="D174" s="84" t="s">
        <v>284</v>
      </c>
      <c r="E174" s="76">
        <v>805670</v>
      </c>
      <c r="F174" s="76">
        <v>-101485.08</v>
      </c>
      <c r="G174" s="76">
        <v>704184.92</v>
      </c>
      <c r="H174" s="76"/>
    </row>
    <row r="175" spans="1:9" ht="24" x14ac:dyDescent="0.55000000000000004">
      <c r="A175" s="70" t="s">
        <v>285</v>
      </c>
      <c r="B175" s="70" t="s">
        <v>11</v>
      </c>
      <c r="C175" s="70" t="s">
        <v>280</v>
      </c>
      <c r="D175" s="84" t="s">
        <v>286</v>
      </c>
      <c r="E175" s="76">
        <v>824300</v>
      </c>
      <c r="F175" s="76">
        <v>-103944.43</v>
      </c>
      <c r="G175" s="76">
        <v>720355.57</v>
      </c>
      <c r="H175" s="76"/>
    </row>
    <row r="176" spans="1:9" ht="24" x14ac:dyDescent="0.55000000000000004">
      <c r="A176" s="70" t="s">
        <v>287</v>
      </c>
      <c r="B176" s="70" t="s">
        <v>11</v>
      </c>
      <c r="C176" s="70" t="s">
        <v>288</v>
      </c>
      <c r="D176" s="84" t="s">
        <v>289</v>
      </c>
      <c r="E176" s="76">
        <v>811880</v>
      </c>
      <c r="F176" s="76">
        <v>-102156.38</v>
      </c>
      <c r="G176" s="76">
        <v>709723.62</v>
      </c>
      <c r="H176" s="76"/>
    </row>
    <row r="177" spans="1:8" ht="24" x14ac:dyDescent="0.55000000000000004">
      <c r="A177" s="70" t="s">
        <v>290</v>
      </c>
      <c r="B177" s="70" t="s">
        <v>11</v>
      </c>
      <c r="C177" s="70" t="s">
        <v>288</v>
      </c>
      <c r="D177" s="84" t="s">
        <v>291</v>
      </c>
      <c r="E177" s="76">
        <v>816020</v>
      </c>
      <c r="F177" s="76">
        <v>-102677.29</v>
      </c>
      <c r="G177" s="76">
        <v>713342.71</v>
      </c>
      <c r="H177" s="76"/>
    </row>
    <row r="178" spans="1:8" ht="24" x14ac:dyDescent="0.55000000000000004">
      <c r="A178" s="70" t="s">
        <v>292</v>
      </c>
      <c r="B178" s="70" t="s">
        <v>11</v>
      </c>
      <c r="C178" s="70" t="s">
        <v>288</v>
      </c>
      <c r="D178" s="84" t="s">
        <v>293</v>
      </c>
      <c r="E178" s="76">
        <v>805670</v>
      </c>
      <c r="F178" s="76">
        <v>-101374.99</v>
      </c>
      <c r="G178" s="76">
        <v>704295.01</v>
      </c>
      <c r="H178" s="76"/>
    </row>
    <row r="179" spans="1:8" ht="24" x14ac:dyDescent="0.55000000000000004">
      <c r="A179" s="70" t="s">
        <v>294</v>
      </c>
      <c r="B179" s="70" t="s">
        <v>11</v>
      </c>
      <c r="C179" s="70" t="s">
        <v>283</v>
      </c>
      <c r="D179" s="84" t="s">
        <v>295</v>
      </c>
      <c r="E179" s="76">
        <v>787040</v>
      </c>
      <c r="F179" s="76">
        <v>-99138.37</v>
      </c>
      <c r="G179" s="76">
        <v>687901.63</v>
      </c>
      <c r="H179" s="76"/>
    </row>
    <row r="180" spans="1:8" ht="24" x14ac:dyDescent="0.55000000000000004">
      <c r="A180" s="70" t="s">
        <v>296</v>
      </c>
      <c r="B180" s="70" t="s">
        <v>11</v>
      </c>
      <c r="C180" s="70" t="s">
        <v>283</v>
      </c>
      <c r="D180" s="84" t="s">
        <v>297</v>
      </c>
      <c r="E180" s="76">
        <v>784970</v>
      </c>
      <c r="F180" s="76">
        <v>-98877.64</v>
      </c>
      <c r="G180" s="76">
        <v>686092.36</v>
      </c>
      <c r="H180" s="76"/>
    </row>
    <row r="181" spans="1:8" ht="24" x14ac:dyDescent="0.55000000000000004">
      <c r="A181" s="70" t="s">
        <v>298</v>
      </c>
      <c r="B181" s="70" t="s">
        <v>11</v>
      </c>
      <c r="C181" s="70" t="s">
        <v>283</v>
      </c>
      <c r="D181" s="84" t="s">
        <v>299</v>
      </c>
      <c r="E181" s="76">
        <v>824300</v>
      </c>
      <c r="F181" s="76">
        <v>-103831.79</v>
      </c>
      <c r="G181" s="76">
        <v>720468.21</v>
      </c>
      <c r="H181" s="76"/>
    </row>
    <row r="182" spans="1:8" ht="24" x14ac:dyDescent="0.55000000000000004">
      <c r="A182" s="70" t="s">
        <v>300</v>
      </c>
      <c r="B182" s="70" t="s">
        <v>11</v>
      </c>
      <c r="C182" s="70" t="s">
        <v>301</v>
      </c>
      <c r="D182" s="84" t="s">
        <v>302</v>
      </c>
      <c r="E182" s="76">
        <v>3371000</v>
      </c>
      <c r="F182" s="76">
        <v>-427847.81</v>
      </c>
      <c r="G182" s="76">
        <v>2943152.19</v>
      </c>
      <c r="H182" s="76"/>
    </row>
    <row r="183" spans="1:8" ht="24" x14ac:dyDescent="0.55000000000000004">
      <c r="A183" s="70" t="s">
        <v>303</v>
      </c>
      <c r="B183" s="70" t="s">
        <v>11</v>
      </c>
      <c r="C183" s="70" t="s">
        <v>288</v>
      </c>
      <c r="D183" s="84" t="s">
        <v>304</v>
      </c>
      <c r="E183" s="76">
        <v>714590</v>
      </c>
      <c r="F183" s="76">
        <v>-89914.66</v>
      </c>
      <c r="G183" s="76">
        <v>624675.34</v>
      </c>
      <c r="H183" s="76"/>
    </row>
    <row r="184" spans="1:8" ht="24" x14ac:dyDescent="0.55000000000000004">
      <c r="A184" s="70" t="s">
        <v>305</v>
      </c>
      <c r="B184" s="70" t="s">
        <v>11</v>
      </c>
      <c r="C184" s="70" t="s">
        <v>306</v>
      </c>
      <c r="D184" s="84" t="s">
        <v>307</v>
      </c>
      <c r="E184" s="76">
        <v>803600</v>
      </c>
      <c r="F184" s="76">
        <v>-97600.5</v>
      </c>
      <c r="G184" s="76">
        <v>705999.5</v>
      </c>
      <c r="H184" s="76"/>
    </row>
    <row r="185" spans="1:8" ht="24" x14ac:dyDescent="0.55000000000000004">
      <c r="A185" s="70" t="s">
        <v>308</v>
      </c>
      <c r="B185" s="70" t="s">
        <v>11</v>
      </c>
      <c r="C185" s="70" t="s">
        <v>309</v>
      </c>
      <c r="D185" s="84" t="s">
        <v>310</v>
      </c>
      <c r="E185" s="76">
        <v>791180</v>
      </c>
      <c r="F185" s="76">
        <v>-96740.75</v>
      </c>
      <c r="G185" s="76">
        <v>694439.25</v>
      </c>
      <c r="H185" s="76"/>
    </row>
    <row r="186" spans="1:8" ht="24" x14ac:dyDescent="0.55000000000000004">
      <c r="A186" s="70" t="s">
        <v>311</v>
      </c>
      <c r="B186" s="70" t="s">
        <v>11</v>
      </c>
      <c r="C186" s="70" t="s">
        <v>312</v>
      </c>
      <c r="D186" s="84" t="s">
        <v>313</v>
      </c>
      <c r="E186" s="76">
        <v>16336150</v>
      </c>
      <c r="F186" s="76">
        <v>-1917121.76</v>
      </c>
      <c r="G186" s="76">
        <v>14419028.24</v>
      </c>
      <c r="H186" s="76"/>
    </row>
    <row r="187" spans="1:8" ht="24" x14ac:dyDescent="0.55000000000000004">
      <c r="A187" s="70" t="s">
        <v>314</v>
      </c>
      <c r="B187" s="70" t="s">
        <v>11</v>
      </c>
      <c r="C187" s="70" t="s">
        <v>315</v>
      </c>
      <c r="D187" s="84" t="s">
        <v>316</v>
      </c>
      <c r="E187" s="76">
        <v>741500</v>
      </c>
      <c r="F187" s="76">
        <v>-87525.05</v>
      </c>
      <c r="G187" s="76">
        <v>653974.94999999995</v>
      </c>
      <c r="H187" s="76"/>
    </row>
    <row r="188" spans="1:8" ht="24" x14ac:dyDescent="0.55000000000000004">
      <c r="A188" s="70" t="s">
        <v>317</v>
      </c>
      <c r="B188" s="70" t="s">
        <v>11</v>
      </c>
      <c r="C188" s="70" t="s">
        <v>315</v>
      </c>
      <c r="D188" s="84" t="s">
        <v>318</v>
      </c>
      <c r="E188" s="76">
        <v>737360</v>
      </c>
      <c r="F188" s="76">
        <v>-87036.37</v>
      </c>
      <c r="G188" s="76">
        <v>650323.63</v>
      </c>
      <c r="H188" s="76"/>
    </row>
    <row r="189" spans="1:8" ht="24" x14ac:dyDescent="0.55000000000000004">
      <c r="A189" s="70" t="s">
        <v>319</v>
      </c>
      <c r="B189" s="70" t="s">
        <v>11</v>
      </c>
      <c r="C189" s="70" t="s">
        <v>315</v>
      </c>
      <c r="D189" s="84" t="s">
        <v>320</v>
      </c>
      <c r="E189" s="76">
        <v>739430</v>
      </c>
      <c r="F189" s="76">
        <v>-87280.7</v>
      </c>
      <c r="G189" s="76">
        <v>652149.30000000005</v>
      </c>
      <c r="H189" s="76"/>
    </row>
    <row r="190" spans="1:8" ht="24" x14ac:dyDescent="0.55000000000000004">
      <c r="A190" s="70" t="s">
        <v>321</v>
      </c>
      <c r="B190" s="70" t="s">
        <v>11</v>
      </c>
      <c r="C190" s="70" t="s">
        <v>315</v>
      </c>
      <c r="D190" s="84" t="s">
        <v>322</v>
      </c>
      <c r="E190" s="76">
        <v>749780</v>
      </c>
      <c r="F190" s="76">
        <v>-88502.399999999994</v>
      </c>
      <c r="G190" s="76">
        <v>661277.6</v>
      </c>
      <c r="H190" s="76"/>
    </row>
    <row r="191" spans="1:8" ht="24" x14ac:dyDescent="0.55000000000000004">
      <c r="A191" s="70" t="s">
        <v>323</v>
      </c>
      <c r="B191" s="70" t="s">
        <v>11</v>
      </c>
      <c r="C191" s="70" t="s">
        <v>324</v>
      </c>
      <c r="D191" s="84" t="s">
        <v>325</v>
      </c>
      <c r="E191" s="76">
        <v>755990</v>
      </c>
      <c r="F191" s="76">
        <v>-86756.05</v>
      </c>
      <c r="G191" s="76">
        <v>669233.94999999995</v>
      </c>
      <c r="H191" s="76"/>
    </row>
    <row r="192" spans="1:8" ht="24" x14ac:dyDescent="0.55000000000000004">
      <c r="A192" s="70" t="s">
        <v>326</v>
      </c>
      <c r="B192" s="70" t="s">
        <v>11</v>
      </c>
      <c r="C192" s="70" t="s">
        <v>327</v>
      </c>
      <c r="D192" s="84" t="s">
        <v>328</v>
      </c>
      <c r="E192" s="76">
        <v>3999000</v>
      </c>
      <c r="F192" s="76">
        <v>-876326.33</v>
      </c>
      <c r="G192" s="76">
        <v>3122673.67</v>
      </c>
      <c r="H192" s="76"/>
    </row>
    <row r="193" spans="1:9" ht="24" x14ac:dyDescent="0.55000000000000004">
      <c r="A193" s="70" t="s">
        <v>329</v>
      </c>
      <c r="B193" s="70" t="s">
        <v>11</v>
      </c>
      <c r="C193" s="70" t="s">
        <v>330</v>
      </c>
      <c r="D193" s="84" t="s">
        <v>331</v>
      </c>
      <c r="E193" s="76">
        <v>2482500</v>
      </c>
      <c r="F193" s="76">
        <v>-502607.87</v>
      </c>
      <c r="G193" s="76">
        <v>1979892.13</v>
      </c>
      <c r="H193" s="76"/>
    </row>
    <row r="194" spans="1:9" ht="24" x14ac:dyDescent="0.55000000000000004">
      <c r="A194" s="70" t="s">
        <v>332</v>
      </c>
      <c r="B194" s="70" t="s">
        <v>11</v>
      </c>
      <c r="C194" s="70" t="s">
        <v>330</v>
      </c>
      <c r="D194" s="84" t="s">
        <v>333</v>
      </c>
      <c r="E194" s="76">
        <v>2482500</v>
      </c>
      <c r="F194" s="76">
        <v>-502607.87</v>
      </c>
      <c r="G194" s="76">
        <v>1979892.13</v>
      </c>
      <c r="H194" s="76"/>
    </row>
    <row r="195" spans="1:9" ht="24" x14ac:dyDescent="0.55000000000000004">
      <c r="A195" s="70" t="s">
        <v>334</v>
      </c>
      <c r="B195" s="70" t="s">
        <v>11</v>
      </c>
      <c r="C195" s="70" t="s">
        <v>335</v>
      </c>
      <c r="D195" s="84" t="s">
        <v>336</v>
      </c>
      <c r="E195" s="76">
        <v>469900</v>
      </c>
      <c r="F195" s="76">
        <v>-83294.600000000006</v>
      </c>
      <c r="G195" s="76">
        <v>386605.4</v>
      </c>
      <c r="H195" s="76"/>
    </row>
    <row r="196" spans="1:9" ht="24" x14ac:dyDescent="0.55000000000000004">
      <c r="A196" s="70" t="s">
        <v>337</v>
      </c>
      <c r="B196" s="70" t="s">
        <v>11</v>
      </c>
      <c r="C196" s="70" t="s">
        <v>338</v>
      </c>
      <c r="D196" s="84" t="s">
        <v>339</v>
      </c>
      <c r="E196" s="76">
        <v>469900</v>
      </c>
      <c r="F196" s="76">
        <v>-83423.34</v>
      </c>
      <c r="G196" s="76">
        <v>386476.66</v>
      </c>
      <c r="H196" s="76"/>
    </row>
    <row r="197" spans="1:9" ht="24" x14ac:dyDescent="0.55000000000000004">
      <c r="A197" s="70" t="s">
        <v>340</v>
      </c>
      <c r="B197" s="70" t="s">
        <v>11</v>
      </c>
      <c r="C197" s="70" t="s">
        <v>335</v>
      </c>
      <c r="D197" s="84" t="s">
        <v>341</v>
      </c>
      <c r="E197" s="76">
        <v>469900</v>
      </c>
      <c r="F197" s="76">
        <v>-83294.600000000006</v>
      </c>
      <c r="G197" s="76">
        <v>386605.4</v>
      </c>
      <c r="H197" s="76"/>
    </row>
    <row r="198" spans="1:9" ht="24" x14ac:dyDescent="0.55000000000000004">
      <c r="A198" s="70" t="s">
        <v>342</v>
      </c>
      <c r="B198" s="70" t="s">
        <v>11</v>
      </c>
      <c r="C198" s="70" t="s">
        <v>335</v>
      </c>
      <c r="D198" s="84" t="s">
        <v>343</v>
      </c>
      <c r="E198" s="76">
        <v>469900</v>
      </c>
      <c r="F198" s="76">
        <v>-83294.600000000006</v>
      </c>
      <c r="G198" s="76">
        <v>386605.4</v>
      </c>
      <c r="H198" s="76"/>
    </row>
    <row r="199" spans="1:9" ht="24" x14ac:dyDescent="0.55000000000000004">
      <c r="A199" s="70" t="s">
        <v>344</v>
      </c>
      <c r="B199" s="70" t="s">
        <v>11</v>
      </c>
      <c r="C199" s="70" t="s">
        <v>335</v>
      </c>
      <c r="D199" s="84" t="s">
        <v>345</v>
      </c>
      <c r="E199" s="76">
        <v>469900</v>
      </c>
      <c r="F199" s="76">
        <v>-83294.600000000006</v>
      </c>
      <c r="G199" s="76">
        <v>386605.4</v>
      </c>
      <c r="H199" s="76"/>
    </row>
    <row r="200" spans="1:9" ht="24" x14ac:dyDescent="0.55000000000000004">
      <c r="A200" s="84" t="s">
        <v>346</v>
      </c>
      <c r="B200" s="84" t="s">
        <v>11</v>
      </c>
      <c r="C200" s="84" t="s">
        <v>347</v>
      </c>
      <c r="D200" s="84" t="s">
        <v>348</v>
      </c>
      <c r="E200" s="84">
        <v>3748500</v>
      </c>
      <c r="F200" s="84">
        <v>-613110.81999999995</v>
      </c>
      <c r="G200" s="84">
        <v>3135389.18</v>
      </c>
      <c r="H200" s="84"/>
    </row>
    <row r="201" spans="1:9" ht="24" x14ac:dyDescent="0.55000000000000004">
      <c r="A201" s="84" t="s">
        <v>349</v>
      </c>
      <c r="B201" s="84" t="s">
        <v>11</v>
      </c>
      <c r="C201" s="84" t="s">
        <v>347</v>
      </c>
      <c r="D201" s="84" t="s">
        <v>350</v>
      </c>
      <c r="E201" s="84">
        <v>11028500</v>
      </c>
      <c r="F201" s="84">
        <v>-1803839.59</v>
      </c>
      <c r="G201" s="84">
        <v>9224660.4100000001</v>
      </c>
      <c r="H201" s="84"/>
    </row>
    <row r="202" spans="1:9" s="93" customFormat="1" ht="24" x14ac:dyDescent="0.55000000000000004">
      <c r="A202" s="92" t="s">
        <v>351</v>
      </c>
      <c r="B202" s="92" t="s">
        <v>11</v>
      </c>
      <c r="C202" s="92" t="s">
        <v>352</v>
      </c>
      <c r="D202" s="92" t="s">
        <v>353</v>
      </c>
      <c r="E202" s="92">
        <v>4530000</v>
      </c>
      <c r="F202" s="92">
        <v>-289795.89</v>
      </c>
      <c r="G202" s="92">
        <v>4240204.1100000003</v>
      </c>
      <c r="H202" s="92"/>
      <c r="I202" s="98" t="s">
        <v>1547</v>
      </c>
    </row>
    <row r="203" spans="1:9" ht="24" x14ac:dyDescent="0.55000000000000004">
      <c r="A203" s="70" t="s">
        <v>354</v>
      </c>
      <c r="B203" s="70" t="s">
        <v>11</v>
      </c>
      <c r="C203" s="70" t="s">
        <v>355</v>
      </c>
      <c r="D203" s="84" t="s">
        <v>356</v>
      </c>
      <c r="E203" s="76">
        <v>4173750</v>
      </c>
      <c r="F203" s="84">
        <v>-522576.37</v>
      </c>
      <c r="G203" s="84">
        <v>3651173.63</v>
      </c>
      <c r="H203" s="76"/>
    </row>
    <row r="204" spans="1:9" ht="24" x14ac:dyDescent="0.55000000000000004">
      <c r="A204" s="70" t="s">
        <v>354</v>
      </c>
      <c r="B204" s="70" t="s">
        <v>23</v>
      </c>
      <c r="C204" s="70" t="s">
        <v>355</v>
      </c>
      <c r="D204" s="84" t="s">
        <v>356</v>
      </c>
      <c r="E204" s="70">
        <v>596250</v>
      </c>
      <c r="F204" s="84">
        <v>-596249</v>
      </c>
      <c r="G204" s="84">
        <v>1</v>
      </c>
      <c r="H204" s="70"/>
    </row>
    <row r="205" spans="1:9" ht="24" x14ac:dyDescent="0.55000000000000004">
      <c r="A205" s="70" t="s">
        <v>357</v>
      </c>
      <c r="B205" s="70" t="s">
        <v>11</v>
      </c>
      <c r="C205" s="70" t="s">
        <v>358</v>
      </c>
      <c r="D205" s="84" t="s">
        <v>313</v>
      </c>
      <c r="E205" s="75">
        <v>29970000</v>
      </c>
      <c r="F205" s="75">
        <v>-3317227.4</v>
      </c>
      <c r="G205" s="75">
        <v>26652772.600000001</v>
      </c>
      <c r="H205" s="75"/>
    </row>
    <row r="206" spans="1:9" ht="24" x14ac:dyDescent="0.55000000000000004">
      <c r="A206" s="70" t="s">
        <v>359</v>
      </c>
      <c r="B206" s="70" t="s">
        <v>11</v>
      </c>
      <c r="C206" s="70" t="s">
        <v>360</v>
      </c>
      <c r="D206" s="84" t="s">
        <v>361</v>
      </c>
      <c r="E206" s="75">
        <v>3070000</v>
      </c>
      <c r="F206" s="75">
        <v>-313728.77</v>
      </c>
      <c r="G206" s="75">
        <v>2756271.23</v>
      </c>
      <c r="H206" s="75"/>
    </row>
    <row r="207" spans="1:9" s="77" customFormat="1" ht="24" x14ac:dyDescent="0.55000000000000004">
      <c r="A207" s="76"/>
      <c r="B207" s="76"/>
      <c r="C207" s="76"/>
      <c r="D207" s="76" t="s">
        <v>1486</v>
      </c>
      <c r="E207" s="76"/>
      <c r="F207" s="76"/>
      <c r="G207" s="76"/>
      <c r="H207" s="76"/>
    </row>
    <row r="208" spans="1:9" ht="24" x14ac:dyDescent="0.55000000000000004">
      <c r="A208" s="70" t="s">
        <v>362</v>
      </c>
      <c r="B208" s="70" t="s">
        <v>11</v>
      </c>
      <c r="C208" s="70" t="s">
        <v>363</v>
      </c>
      <c r="D208" s="84" t="s">
        <v>364</v>
      </c>
      <c r="E208" s="70">
        <v>2692970</v>
      </c>
      <c r="F208" s="70">
        <v>-261181.2</v>
      </c>
      <c r="G208" s="70">
        <v>2431788.7999999998</v>
      </c>
      <c r="H208" s="70"/>
    </row>
    <row r="209" spans="1:9" ht="24" x14ac:dyDescent="0.55000000000000004">
      <c r="A209" s="70" t="s">
        <v>365</v>
      </c>
      <c r="B209" s="70" t="s">
        <v>11</v>
      </c>
      <c r="C209" s="70" t="s">
        <v>363</v>
      </c>
      <c r="D209" s="84" t="s">
        <v>366</v>
      </c>
      <c r="E209" s="70">
        <v>5770650</v>
      </c>
      <c r="F209" s="70">
        <v>-559674</v>
      </c>
      <c r="G209" s="70">
        <v>5210976</v>
      </c>
      <c r="H209" s="70"/>
    </row>
    <row r="210" spans="1:9" ht="24" x14ac:dyDescent="0.55000000000000004">
      <c r="A210" s="70" t="s">
        <v>367</v>
      </c>
      <c r="B210" s="70" t="s">
        <v>11</v>
      </c>
      <c r="C210" s="70" t="s">
        <v>368</v>
      </c>
      <c r="D210" s="84" t="s">
        <v>369</v>
      </c>
      <c r="E210" s="70">
        <v>5770650</v>
      </c>
      <c r="F210" s="70">
        <v>-572322</v>
      </c>
      <c r="G210" s="70">
        <v>5198328</v>
      </c>
      <c r="H210" s="70"/>
    </row>
    <row r="211" spans="1:9" ht="24" x14ac:dyDescent="0.55000000000000004">
      <c r="A211" s="70" t="s">
        <v>370</v>
      </c>
      <c r="B211" s="70" t="s">
        <v>11</v>
      </c>
      <c r="C211" s="70" t="s">
        <v>371</v>
      </c>
      <c r="D211" s="84" t="s">
        <v>372</v>
      </c>
      <c r="E211" s="70">
        <v>2692970</v>
      </c>
      <c r="F211" s="70">
        <v>-248638.6</v>
      </c>
      <c r="G211" s="70">
        <v>2444331.4</v>
      </c>
      <c r="H211" s="70"/>
    </row>
    <row r="212" spans="1:9" ht="24" x14ac:dyDescent="0.55000000000000004">
      <c r="A212" s="70" t="s">
        <v>373</v>
      </c>
      <c r="B212" s="70" t="s">
        <v>11</v>
      </c>
      <c r="C212" s="70" t="s">
        <v>371</v>
      </c>
      <c r="D212" s="84" t="s">
        <v>374</v>
      </c>
      <c r="E212" s="70">
        <v>2692970</v>
      </c>
      <c r="F212" s="70">
        <v>-248638.6</v>
      </c>
      <c r="G212" s="70">
        <v>2444331.4</v>
      </c>
      <c r="H212" s="70"/>
    </row>
    <row r="213" spans="1:9" ht="24" x14ac:dyDescent="0.55000000000000004">
      <c r="A213" s="70" t="s">
        <v>375</v>
      </c>
      <c r="B213" s="70" t="s">
        <v>11</v>
      </c>
      <c r="C213" s="70" t="s">
        <v>376</v>
      </c>
      <c r="D213" s="84" t="s">
        <v>377</v>
      </c>
      <c r="E213" s="70">
        <v>2692970</v>
      </c>
      <c r="F213" s="70">
        <v>-223553.4</v>
      </c>
      <c r="G213" s="70">
        <v>2469416.6</v>
      </c>
      <c r="H213" s="70"/>
    </row>
    <row r="214" spans="1:9" ht="24" x14ac:dyDescent="0.55000000000000004">
      <c r="A214" s="70" t="s">
        <v>378</v>
      </c>
      <c r="B214" s="70" t="s">
        <v>11</v>
      </c>
      <c r="C214" s="70" t="s">
        <v>379</v>
      </c>
      <c r="D214" s="84" t="s">
        <v>380</v>
      </c>
      <c r="E214" s="70">
        <v>8583300</v>
      </c>
      <c r="F214" s="70">
        <v>-752508.49</v>
      </c>
      <c r="G214" s="70">
        <v>7830791.5099999998</v>
      </c>
      <c r="H214" s="70"/>
    </row>
    <row r="215" spans="1:9" ht="24" x14ac:dyDescent="0.55000000000000004">
      <c r="A215" s="75" t="s">
        <v>381</v>
      </c>
      <c r="B215" s="75" t="s">
        <v>11</v>
      </c>
      <c r="C215" s="75" t="s">
        <v>382</v>
      </c>
      <c r="D215" s="84" t="s">
        <v>383</v>
      </c>
      <c r="E215" s="70">
        <v>3401800</v>
      </c>
      <c r="F215" s="70">
        <v>-301036</v>
      </c>
      <c r="G215" s="70">
        <v>3100764</v>
      </c>
      <c r="H215" s="70"/>
      <c r="I215" s="87"/>
    </row>
    <row r="216" spans="1:9" ht="24" x14ac:dyDescent="0.55000000000000004">
      <c r="A216" s="75" t="s">
        <v>384</v>
      </c>
      <c r="B216" s="75" t="s">
        <v>11</v>
      </c>
      <c r="C216" s="75" t="s">
        <v>382</v>
      </c>
      <c r="D216" s="84" t="s">
        <v>385</v>
      </c>
      <c r="E216" s="70">
        <v>2710800</v>
      </c>
      <c r="F216" s="70">
        <v>-239887.23</v>
      </c>
      <c r="G216" s="70">
        <v>2470912.77</v>
      </c>
      <c r="H216" s="70"/>
      <c r="I216" s="87"/>
    </row>
    <row r="217" spans="1:9" ht="24" x14ac:dyDescent="0.55000000000000004">
      <c r="A217" s="75" t="s">
        <v>386</v>
      </c>
      <c r="B217" s="75" t="s">
        <v>11</v>
      </c>
      <c r="C217" s="75" t="s">
        <v>382</v>
      </c>
      <c r="D217" s="84" t="s">
        <v>387</v>
      </c>
      <c r="E217" s="70">
        <v>3401800</v>
      </c>
      <c r="F217" s="70">
        <v>-301036</v>
      </c>
      <c r="G217" s="70">
        <v>3100764</v>
      </c>
      <c r="H217" s="70"/>
      <c r="I217" s="87"/>
    </row>
    <row r="218" spans="1:9" ht="24" x14ac:dyDescent="0.55000000000000004">
      <c r="A218" s="75" t="s">
        <v>388</v>
      </c>
      <c r="B218" s="75" t="s">
        <v>11</v>
      </c>
      <c r="C218" s="75" t="s">
        <v>382</v>
      </c>
      <c r="D218" s="84" t="s">
        <v>389</v>
      </c>
      <c r="E218" s="70">
        <v>3401800</v>
      </c>
      <c r="F218" s="70">
        <v>-301036</v>
      </c>
      <c r="G218" s="70">
        <v>3100764</v>
      </c>
      <c r="H218" s="70"/>
      <c r="I218" s="87"/>
    </row>
    <row r="219" spans="1:9" ht="24" x14ac:dyDescent="0.55000000000000004">
      <c r="A219" s="75" t="s">
        <v>390</v>
      </c>
      <c r="B219" s="75" t="s">
        <v>11</v>
      </c>
      <c r="C219" s="75" t="s">
        <v>382</v>
      </c>
      <c r="D219" s="84" t="s">
        <v>391</v>
      </c>
      <c r="E219" s="70">
        <v>8767900</v>
      </c>
      <c r="F219" s="70">
        <v>-775899.1</v>
      </c>
      <c r="G219" s="70">
        <v>7992000.9000000004</v>
      </c>
      <c r="H219" s="70"/>
      <c r="I219" s="87"/>
    </row>
    <row r="220" spans="1:9" ht="24" x14ac:dyDescent="0.55000000000000004">
      <c r="A220" s="75" t="s">
        <v>392</v>
      </c>
      <c r="B220" s="75" t="s">
        <v>11</v>
      </c>
      <c r="C220" s="75" t="s">
        <v>382</v>
      </c>
      <c r="D220" s="84" t="s">
        <v>393</v>
      </c>
      <c r="E220" s="70">
        <v>2717200</v>
      </c>
      <c r="F220" s="70">
        <v>-240453.59</v>
      </c>
      <c r="G220" s="70">
        <v>2476746.41</v>
      </c>
      <c r="H220" s="70"/>
      <c r="I220" s="87"/>
    </row>
    <row r="221" spans="1:9" ht="24" x14ac:dyDescent="0.55000000000000004">
      <c r="A221" s="75" t="s">
        <v>394</v>
      </c>
      <c r="B221" s="75" t="s">
        <v>11</v>
      </c>
      <c r="C221" s="75" t="s">
        <v>382</v>
      </c>
      <c r="D221" s="84" t="s">
        <v>395</v>
      </c>
      <c r="E221" s="70">
        <v>3401800</v>
      </c>
      <c r="F221" s="70">
        <v>-301036</v>
      </c>
      <c r="G221" s="70">
        <v>3100764</v>
      </c>
      <c r="H221" s="70"/>
      <c r="I221" s="87"/>
    </row>
    <row r="222" spans="1:9" ht="24" x14ac:dyDescent="0.55000000000000004">
      <c r="A222" s="75" t="s">
        <v>396</v>
      </c>
      <c r="B222" s="75" t="s">
        <v>11</v>
      </c>
      <c r="C222" s="75" t="s">
        <v>382</v>
      </c>
      <c r="D222" s="84" t="s">
        <v>397</v>
      </c>
      <c r="E222" s="70">
        <v>3401800</v>
      </c>
      <c r="F222" s="70">
        <v>-301036</v>
      </c>
      <c r="G222" s="70">
        <v>3100764</v>
      </c>
      <c r="H222" s="70"/>
      <c r="I222" s="87"/>
    </row>
    <row r="223" spans="1:9" ht="24" x14ac:dyDescent="0.55000000000000004">
      <c r="A223" s="75" t="s">
        <v>398</v>
      </c>
      <c r="B223" s="75" t="s">
        <v>11</v>
      </c>
      <c r="C223" s="75" t="s">
        <v>382</v>
      </c>
      <c r="D223" s="84" t="s">
        <v>399</v>
      </c>
      <c r="E223" s="70">
        <v>3401800</v>
      </c>
      <c r="F223" s="70">
        <v>-301036</v>
      </c>
      <c r="G223" s="70">
        <v>3100764</v>
      </c>
      <c r="H223" s="70"/>
      <c r="I223" s="87"/>
    </row>
    <row r="224" spans="1:9" s="94" customFormat="1" ht="24" x14ac:dyDescent="0.55000000000000004">
      <c r="A224" s="70" t="s">
        <v>400</v>
      </c>
      <c r="B224" s="70" t="s">
        <v>11</v>
      </c>
      <c r="C224" s="70" t="s">
        <v>401</v>
      </c>
      <c r="D224" s="84" t="s">
        <v>402</v>
      </c>
      <c r="E224" s="70">
        <v>3077680</v>
      </c>
      <c r="F224" s="70">
        <v>-279942.40000000002</v>
      </c>
      <c r="G224" s="70">
        <v>2797737.6</v>
      </c>
      <c r="H224" s="70"/>
    </row>
    <row r="225" spans="1:9" s="94" customFormat="1" ht="24" x14ac:dyDescent="0.55000000000000004">
      <c r="A225" s="70" t="s">
        <v>403</v>
      </c>
      <c r="B225" s="70" t="s">
        <v>11</v>
      </c>
      <c r="C225" s="70" t="s">
        <v>404</v>
      </c>
      <c r="D225" s="84" t="s">
        <v>1484</v>
      </c>
      <c r="E225" s="70">
        <v>647000</v>
      </c>
      <c r="F225" s="70">
        <v>-61376.37</v>
      </c>
      <c r="G225" s="70">
        <v>585623.63</v>
      </c>
      <c r="H225" s="70"/>
    </row>
    <row r="226" spans="1:9" s="94" customFormat="1" ht="24" x14ac:dyDescent="0.55000000000000004">
      <c r="A226" s="70" t="s">
        <v>405</v>
      </c>
      <c r="B226" s="70" t="s">
        <v>11</v>
      </c>
      <c r="C226" s="70" t="s">
        <v>404</v>
      </c>
      <c r="D226" s="84" t="s">
        <v>1485</v>
      </c>
      <c r="E226" s="70">
        <v>970500</v>
      </c>
      <c r="F226" s="70">
        <v>-92064.55</v>
      </c>
      <c r="G226" s="70">
        <v>878435.45</v>
      </c>
      <c r="H226" s="70"/>
    </row>
    <row r="227" spans="1:9" s="94" customFormat="1" ht="24" x14ac:dyDescent="0.55000000000000004">
      <c r="A227" s="70" t="s">
        <v>406</v>
      </c>
      <c r="B227" s="70" t="s">
        <v>11</v>
      </c>
      <c r="C227" s="70" t="s">
        <v>407</v>
      </c>
      <c r="D227" s="84" t="s">
        <v>408</v>
      </c>
      <c r="E227" s="70">
        <v>39987400</v>
      </c>
      <c r="F227" s="70">
        <v>-1407775.59</v>
      </c>
      <c r="G227" s="70">
        <v>38579624.409999996</v>
      </c>
      <c r="H227" s="70"/>
    </row>
    <row r="228" spans="1:9" s="94" customFormat="1" ht="24" x14ac:dyDescent="0.55000000000000004">
      <c r="A228" s="70" t="s">
        <v>409</v>
      </c>
      <c r="B228" s="70" t="s">
        <v>11</v>
      </c>
      <c r="C228" s="70" t="s">
        <v>410</v>
      </c>
      <c r="D228" s="84" t="s">
        <v>411</v>
      </c>
      <c r="E228" s="70">
        <v>5000000</v>
      </c>
      <c r="F228" s="70">
        <v>-327397.26</v>
      </c>
      <c r="G228" s="70">
        <v>4672602.74</v>
      </c>
      <c r="H228" s="70"/>
    </row>
    <row r="229" spans="1:9" s="94" customFormat="1" ht="24" x14ac:dyDescent="0.55000000000000004">
      <c r="A229" s="70" t="s">
        <v>412</v>
      </c>
      <c r="B229" s="70" t="s">
        <v>11</v>
      </c>
      <c r="C229" s="70" t="s">
        <v>410</v>
      </c>
      <c r="D229" s="84" t="s">
        <v>413</v>
      </c>
      <c r="E229" s="70">
        <v>5000000</v>
      </c>
      <c r="F229" s="70">
        <v>-327397.26</v>
      </c>
      <c r="G229" s="70">
        <v>4672602.74</v>
      </c>
      <c r="H229" s="70"/>
    </row>
    <row r="230" spans="1:9" s="94" customFormat="1" ht="24" x14ac:dyDescent="0.55000000000000004">
      <c r="A230" s="70" t="s">
        <v>414</v>
      </c>
      <c r="B230" s="70" t="s">
        <v>11</v>
      </c>
      <c r="C230" s="70" t="s">
        <v>410</v>
      </c>
      <c r="D230" s="84" t="s">
        <v>415</v>
      </c>
      <c r="E230" s="70">
        <v>5000000</v>
      </c>
      <c r="F230" s="70">
        <v>-327397.26</v>
      </c>
      <c r="G230" s="70">
        <v>4672602.74</v>
      </c>
      <c r="H230" s="70"/>
    </row>
    <row r="231" spans="1:9" s="94" customFormat="1" ht="24" x14ac:dyDescent="0.55000000000000004">
      <c r="A231" s="70" t="s">
        <v>416</v>
      </c>
      <c r="B231" s="70" t="s">
        <v>11</v>
      </c>
      <c r="C231" s="70" t="s">
        <v>410</v>
      </c>
      <c r="D231" s="84" t="s">
        <v>417</v>
      </c>
      <c r="E231" s="70">
        <v>5000000</v>
      </c>
      <c r="F231" s="70">
        <v>-327397.26</v>
      </c>
      <c r="G231" s="70">
        <v>4672602.74</v>
      </c>
      <c r="H231" s="70"/>
    </row>
    <row r="232" spans="1:9" s="94" customFormat="1" ht="24" x14ac:dyDescent="0.55000000000000004">
      <c r="A232" s="70" t="s">
        <v>418</v>
      </c>
      <c r="B232" s="70" t="s">
        <v>11</v>
      </c>
      <c r="C232" s="70" t="s">
        <v>410</v>
      </c>
      <c r="D232" s="84" t="s">
        <v>419</v>
      </c>
      <c r="E232" s="70">
        <v>5000000</v>
      </c>
      <c r="F232" s="70">
        <v>-327397.26</v>
      </c>
      <c r="G232" s="70">
        <v>4672602.74</v>
      </c>
      <c r="H232" s="70"/>
    </row>
    <row r="233" spans="1:9" s="94" customFormat="1" ht="24" x14ac:dyDescent="0.55000000000000004">
      <c r="A233" s="70" t="s">
        <v>420</v>
      </c>
      <c r="B233" s="70" t="s">
        <v>11</v>
      </c>
      <c r="C233" s="70" t="s">
        <v>410</v>
      </c>
      <c r="D233" s="84" t="s">
        <v>421</v>
      </c>
      <c r="E233" s="70">
        <v>4982356.88</v>
      </c>
      <c r="F233" s="70">
        <v>-326242</v>
      </c>
      <c r="G233" s="70">
        <v>4656114.88</v>
      </c>
      <c r="H233" s="70"/>
      <c r="I233" s="97"/>
    </row>
    <row r="234" spans="1:9" s="98" customFormat="1" ht="24" x14ac:dyDescent="0.55000000000000004">
      <c r="A234" s="92" t="s">
        <v>422</v>
      </c>
      <c r="B234" s="92" t="s">
        <v>11</v>
      </c>
      <c r="C234" s="92" t="s">
        <v>423</v>
      </c>
      <c r="D234" s="92" t="s">
        <v>424</v>
      </c>
      <c r="E234" s="92">
        <v>38608840.789999999</v>
      </c>
      <c r="F234" s="92">
        <v>-1321947.6299999999</v>
      </c>
      <c r="G234" s="92">
        <v>37286893.159999996</v>
      </c>
      <c r="H234" s="92"/>
      <c r="I234" s="99" t="s">
        <v>1548</v>
      </c>
    </row>
    <row r="235" spans="1:9" s="94" customFormat="1" ht="24" x14ac:dyDescent="0.55000000000000004">
      <c r="A235" s="70" t="s">
        <v>425</v>
      </c>
      <c r="B235" s="70" t="s">
        <v>11</v>
      </c>
      <c r="C235" s="70" t="s">
        <v>426</v>
      </c>
      <c r="D235" s="84" t="s">
        <v>427</v>
      </c>
      <c r="E235" s="70">
        <v>6232847.2199999997</v>
      </c>
      <c r="F235" s="70">
        <v>-269481.76</v>
      </c>
      <c r="G235" s="70">
        <v>5963365.46</v>
      </c>
      <c r="H235" s="70"/>
      <c r="I235" s="97"/>
    </row>
    <row r="236" spans="1:9" s="98" customFormat="1" ht="24" x14ac:dyDescent="0.55000000000000004">
      <c r="A236" s="92" t="s">
        <v>428</v>
      </c>
      <c r="B236" s="92" t="s">
        <v>11</v>
      </c>
      <c r="C236" s="92" t="s">
        <v>429</v>
      </c>
      <c r="D236" s="92" t="s">
        <v>430</v>
      </c>
      <c r="E236" s="92">
        <v>45436000</v>
      </c>
      <c r="F236" s="92">
        <v>-39834.300000000003</v>
      </c>
      <c r="G236" s="92">
        <v>45396165.700000003</v>
      </c>
      <c r="H236" s="92"/>
      <c r="I236" s="99" t="s">
        <v>1548</v>
      </c>
    </row>
    <row r="237" spans="1:9" ht="24" x14ac:dyDescent="0.55000000000000004">
      <c r="A237" s="70" t="s">
        <v>57</v>
      </c>
      <c r="B237" s="70" t="s">
        <v>58</v>
      </c>
      <c r="C237" s="70" t="s">
        <v>58</v>
      </c>
      <c r="D237" s="70" t="s">
        <v>58</v>
      </c>
      <c r="E237" s="70">
        <v>572175466.57000005</v>
      </c>
      <c r="F237" s="70">
        <v>-159479845.69999999</v>
      </c>
      <c r="G237" s="70">
        <v>412695620.87</v>
      </c>
      <c r="H237" s="70"/>
    </row>
    <row r="238" spans="1:9" ht="24" x14ac:dyDescent="0.55000000000000004">
      <c r="A238" s="75" t="s">
        <v>431</v>
      </c>
      <c r="B238" s="75" t="s">
        <v>58</v>
      </c>
      <c r="C238" s="75" t="s">
        <v>58</v>
      </c>
      <c r="D238" s="75" t="s">
        <v>58</v>
      </c>
      <c r="E238" s="75">
        <v>572175466.57000005</v>
      </c>
      <c r="F238" s="75">
        <v>-159479845.69999999</v>
      </c>
      <c r="G238" s="75">
        <v>412695620.87</v>
      </c>
      <c r="H238" s="75"/>
    </row>
    <row r="239" spans="1:9" s="93" customFormat="1" ht="24" x14ac:dyDescent="0.55000000000000004">
      <c r="A239" s="69" t="s">
        <v>432</v>
      </c>
      <c r="B239" s="69" t="s">
        <v>11</v>
      </c>
      <c r="C239" s="69" t="s">
        <v>433</v>
      </c>
      <c r="D239" s="69" t="s">
        <v>434</v>
      </c>
      <c r="E239" s="69">
        <v>320000</v>
      </c>
      <c r="F239" s="69">
        <v>-78136.990000000005</v>
      </c>
      <c r="G239" s="69">
        <v>241863.01</v>
      </c>
      <c r="H239" s="69"/>
      <c r="I239" s="93" t="s">
        <v>1577</v>
      </c>
    </row>
    <row r="240" spans="1:9" ht="24" x14ac:dyDescent="0.55000000000000004">
      <c r="A240" s="100" t="s">
        <v>435</v>
      </c>
      <c r="B240" s="100" t="s">
        <v>11</v>
      </c>
      <c r="C240" s="100" t="s">
        <v>436</v>
      </c>
      <c r="D240" s="100" t="s">
        <v>437</v>
      </c>
      <c r="E240" s="100">
        <v>479000</v>
      </c>
      <c r="F240" s="100">
        <v>-302476.09999999998</v>
      </c>
      <c r="G240" s="100">
        <v>176523.9</v>
      </c>
      <c r="H240" s="100"/>
    </row>
    <row r="241" spans="1:9" s="93" customFormat="1" ht="24" x14ac:dyDescent="0.55000000000000004">
      <c r="A241" s="69" t="s">
        <v>438</v>
      </c>
      <c r="B241" s="69" t="s">
        <v>11</v>
      </c>
      <c r="C241" s="69" t="s">
        <v>439</v>
      </c>
      <c r="D241" s="69" t="s">
        <v>440</v>
      </c>
      <c r="E241" s="69">
        <v>201000</v>
      </c>
      <c r="F241" s="69">
        <v>-68229.86</v>
      </c>
      <c r="G241" s="69">
        <v>132770.14000000001</v>
      </c>
      <c r="H241" s="69"/>
      <c r="I241" s="93" t="s">
        <v>1577</v>
      </c>
    </row>
    <row r="242" spans="1:9" ht="24" x14ac:dyDescent="0.55000000000000004">
      <c r="A242" s="70" t="s">
        <v>57</v>
      </c>
      <c r="B242" s="70" t="s">
        <v>58</v>
      </c>
      <c r="C242" s="70" t="s">
        <v>58</v>
      </c>
      <c r="D242" s="70" t="s">
        <v>58</v>
      </c>
      <c r="E242" s="70">
        <v>1000000</v>
      </c>
      <c r="F242" s="70">
        <v>-448842.95</v>
      </c>
      <c r="G242" s="70">
        <v>551157.05000000005</v>
      </c>
      <c r="H242" s="70"/>
    </row>
    <row r="243" spans="1:9" ht="24" x14ac:dyDescent="0.55000000000000004">
      <c r="A243" s="75" t="s">
        <v>441</v>
      </c>
      <c r="B243" s="75" t="s">
        <v>58</v>
      </c>
      <c r="C243" s="75" t="s">
        <v>58</v>
      </c>
      <c r="D243" s="75" t="s">
        <v>58</v>
      </c>
      <c r="E243" s="75">
        <v>1000000</v>
      </c>
      <c r="F243" s="75">
        <v>-448842.95</v>
      </c>
      <c r="G243" s="75">
        <v>551157.05000000005</v>
      </c>
      <c r="H243" s="75"/>
    </row>
    <row r="244" spans="1:9" ht="24" x14ac:dyDescent="0.55000000000000004">
      <c r="A244" s="101" t="s">
        <v>977</v>
      </c>
      <c r="B244" s="101" t="s">
        <v>11</v>
      </c>
      <c r="C244" s="101" t="s">
        <v>21</v>
      </c>
      <c r="D244" s="101" t="s">
        <v>978</v>
      </c>
      <c r="E244" s="101">
        <v>1293750</v>
      </c>
      <c r="F244" s="101">
        <v>-1293749</v>
      </c>
      <c r="G244" s="101">
        <v>1</v>
      </c>
      <c r="H244" s="101"/>
      <c r="I244" s="102" t="s">
        <v>1578</v>
      </c>
    </row>
    <row r="245" spans="1:9" ht="24" x14ac:dyDescent="0.55000000000000004">
      <c r="A245" s="101" t="s">
        <v>977</v>
      </c>
      <c r="B245" s="101" t="s">
        <v>23</v>
      </c>
      <c r="C245" s="101" t="s">
        <v>21</v>
      </c>
      <c r="D245" s="101" t="s">
        <v>978</v>
      </c>
      <c r="E245" s="101">
        <v>5456250</v>
      </c>
      <c r="F245" s="101">
        <v>-5456249</v>
      </c>
      <c r="G245" s="101">
        <v>1</v>
      </c>
      <c r="H245" s="101"/>
      <c r="I245" s="102" t="s">
        <v>1578</v>
      </c>
    </row>
    <row r="246" spans="1:9" ht="24" x14ac:dyDescent="0.55000000000000004">
      <c r="A246" s="101" t="s">
        <v>979</v>
      </c>
      <c r="B246" s="101" t="s">
        <v>11</v>
      </c>
      <c r="C246" s="101" t="s">
        <v>21</v>
      </c>
      <c r="D246" s="101" t="s">
        <v>980</v>
      </c>
      <c r="E246" s="101">
        <v>899280</v>
      </c>
      <c r="F246" s="101">
        <v>-899279</v>
      </c>
      <c r="G246" s="101">
        <v>1</v>
      </c>
      <c r="H246" s="101"/>
      <c r="I246" s="102" t="s">
        <v>1578</v>
      </c>
    </row>
    <row r="247" spans="1:9" ht="24" x14ac:dyDescent="0.55000000000000004">
      <c r="A247" s="101" t="s">
        <v>979</v>
      </c>
      <c r="B247" s="101" t="s">
        <v>23</v>
      </c>
      <c r="C247" s="101" t="s">
        <v>21</v>
      </c>
      <c r="D247" s="101" t="s">
        <v>980</v>
      </c>
      <c r="E247" s="101">
        <v>2098320</v>
      </c>
      <c r="F247" s="101">
        <v>-2098319</v>
      </c>
      <c r="G247" s="101">
        <v>1</v>
      </c>
      <c r="H247" s="101"/>
      <c r="I247" s="102" t="s">
        <v>1578</v>
      </c>
    </row>
    <row r="248" spans="1:9" ht="24" x14ac:dyDescent="0.55000000000000004">
      <c r="A248" s="70" t="s">
        <v>981</v>
      </c>
      <c r="B248" s="70" t="s">
        <v>11</v>
      </c>
      <c r="C248" s="70" t="s">
        <v>21</v>
      </c>
      <c r="D248" s="84" t="s">
        <v>982</v>
      </c>
      <c r="E248" s="75">
        <v>573333</v>
      </c>
      <c r="F248" s="75">
        <v>-573332</v>
      </c>
      <c r="G248" s="75">
        <v>1</v>
      </c>
      <c r="H248" s="75"/>
    </row>
    <row r="249" spans="1:9" ht="24" x14ac:dyDescent="0.55000000000000004">
      <c r="A249" s="70" t="s">
        <v>981</v>
      </c>
      <c r="B249" s="70" t="s">
        <v>23</v>
      </c>
      <c r="C249" s="70" t="s">
        <v>21</v>
      </c>
      <c r="D249" s="84" t="s">
        <v>982</v>
      </c>
      <c r="E249" s="75">
        <v>1026667</v>
      </c>
      <c r="F249" s="75">
        <v>-1026666</v>
      </c>
      <c r="G249" s="75">
        <v>1</v>
      </c>
      <c r="H249" s="75"/>
    </row>
    <row r="250" spans="1:9" ht="24" x14ac:dyDescent="0.55000000000000004">
      <c r="A250" s="70" t="s">
        <v>983</v>
      </c>
      <c r="B250" s="70" t="s">
        <v>11</v>
      </c>
      <c r="C250" s="70" t="s">
        <v>984</v>
      </c>
      <c r="D250" s="84" t="s">
        <v>985</v>
      </c>
      <c r="E250" s="76">
        <v>5151054.41</v>
      </c>
      <c r="F250" s="76">
        <v>-1501971.63</v>
      </c>
      <c r="G250" s="76">
        <v>3649082.78</v>
      </c>
      <c r="H250" s="76"/>
    </row>
    <row r="251" spans="1:9" ht="24" x14ac:dyDescent="0.55000000000000004">
      <c r="A251" s="70" t="s">
        <v>986</v>
      </c>
      <c r="B251" s="70" t="s">
        <v>11</v>
      </c>
      <c r="C251" s="70" t="s">
        <v>987</v>
      </c>
      <c r="D251" s="84" t="s">
        <v>988</v>
      </c>
      <c r="E251" s="76">
        <v>10485000</v>
      </c>
      <c r="F251" s="76">
        <v>-2383636.81</v>
      </c>
      <c r="G251" s="76">
        <v>8101363.1900000004</v>
      </c>
      <c r="H251" s="76"/>
    </row>
    <row r="252" spans="1:9" ht="24" x14ac:dyDescent="0.55000000000000004">
      <c r="A252" s="70" t="s">
        <v>57</v>
      </c>
      <c r="B252" s="70" t="s">
        <v>58</v>
      </c>
      <c r="C252" s="70" t="s">
        <v>58</v>
      </c>
      <c r="D252" s="70" t="s">
        <v>58</v>
      </c>
      <c r="E252" s="70">
        <v>26983654.41</v>
      </c>
      <c r="F252" s="70">
        <v>-15233202.439999999</v>
      </c>
      <c r="G252" s="70">
        <v>11750451.970000001</v>
      </c>
      <c r="H252" s="70"/>
    </row>
    <row r="253" spans="1:9" ht="24" x14ac:dyDescent="0.55000000000000004">
      <c r="A253" s="75" t="s">
        <v>989</v>
      </c>
      <c r="B253" s="75" t="s">
        <v>58</v>
      </c>
      <c r="C253" s="75" t="s">
        <v>58</v>
      </c>
      <c r="D253" s="75" t="s">
        <v>58</v>
      </c>
      <c r="E253" s="75">
        <v>26983654.41</v>
      </c>
      <c r="F253" s="75">
        <v>-15233202.439999999</v>
      </c>
      <c r="G253" s="75">
        <v>11750451.970000001</v>
      </c>
      <c r="H253" s="75"/>
    </row>
    <row r="254" spans="1:9" ht="24" x14ac:dyDescent="0.55000000000000004">
      <c r="A254" s="70" t="s">
        <v>990</v>
      </c>
      <c r="B254" s="70" t="s">
        <v>11</v>
      </c>
      <c r="C254" s="70" t="s">
        <v>991</v>
      </c>
      <c r="D254" s="84" t="s">
        <v>992</v>
      </c>
      <c r="E254" s="70">
        <v>29900000</v>
      </c>
      <c r="F254" s="84">
        <v>-7146509.5899999999</v>
      </c>
      <c r="G254" s="84">
        <v>22753490.41</v>
      </c>
      <c r="H254" s="70"/>
    </row>
    <row r="255" spans="1:9" ht="24" x14ac:dyDescent="0.55000000000000004">
      <c r="A255" s="70" t="s">
        <v>57</v>
      </c>
      <c r="B255" s="70" t="s">
        <v>58</v>
      </c>
      <c r="C255" s="70" t="s">
        <v>58</v>
      </c>
      <c r="D255" s="70" t="s">
        <v>58</v>
      </c>
      <c r="E255" s="70">
        <v>29900000</v>
      </c>
      <c r="F255" s="70">
        <v>-7146509.5899999999</v>
      </c>
      <c r="G255" s="70">
        <v>22753490.41</v>
      </c>
      <c r="H255" s="70"/>
    </row>
    <row r="256" spans="1:9" ht="24" x14ac:dyDescent="0.55000000000000004">
      <c r="A256" s="75" t="s">
        <v>993</v>
      </c>
      <c r="B256" s="75" t="s">
        <v>58</v>
      </c>
      <c r="C256" s="75" t="s">
        <v>58</v>
      </c>
      <c r="D256" s="75" t="s">
        <v>58</v>
      </c>
      <c r="E256" s="75">
        <v>29900000</v>
      </c>
      <c r="F256" s="75">
        <v>-7146509.5899999999</v>
      </c>
      <c r="G256" s="75">
        <v>22753490.41</v>
      </c>
      <c r="H256" s="75"/>
    </row>
    <row r="257" spans="1:10" ht="24" x14ac:dyDescent="0.55000000000000004">
      <c r="A257" s="70" t="s">
        <v>994</v>
      </c>
      <c r="B257" s="70" t="s">
        <v>11</v>
      </c>
      <c r="C257" s="70" t="s">
        <v>995</v>
      </c>
      <c r="D257" s="84" t="s">
        <v>996</v>
      </c>
      <c r="E257" s="70">
        <v>44160000</v>
      </c>
      <c r="F257" s="70">
        <v>-5599561.6399999997</v>
      </c>
      <c r="G257" s="70">
        <v>38560438.359999999</v>
      </c>
      <c r="H257" s="70"/>
    </row>
    <row r="258" spans="1:10" ht="24" x14ac:dyDescent="0.55000000000000004">
      <c r="A258" s="70" t="s">
        <v>994</v>
      </c>
      <c r="B258" s="70" t="s">
        <v>23</v>
      </c>
      <c r="C258" s="70" t="s">
        <v>995</v>
      </c>
      <c r="D258" s="84" t="s">
        <v>996</v>
      </c>
      <c r="E258" s="70">
        <v>3840000</v>
      </c>
      <c r="F258" s="70">
        <v>-3839999</v>
      </c>
      <c r="G258" s="70">
        <v>1</v>
      </c>
      <c r="H258" s="70"/>
    </row>
    <row r="259" spans="1:10" ht="24" x14ac:dyDescent="0.55000000000000004">
      <c r="A259" s="70" t="s">
        <v>997</v>
      </c>
      <c r="B259" s="70" t="s">
        <v>11</v>
      </c>
      <c r="C259" s="70" t="s">
        <v>21</v>
      </c>
      <c r="D259" s="84" t="s">
        <v>998</v>
      </c>
      <c r="E259" s="76">
        <v>9065333</v>
      </c>
      <c r="F259" s="76">
        <v>-1057090.3</v>
      </c>
      <c r="G259" s="76">
        <v>8008242.7000000002</v>
      </c>
      <c r="H259" s="76"/>
    </row>
    <row r="260" spans="1:10" ht="24" x14ac:dyDescent="0.55000000000000004">
      <c r="A260" s="70" t="s">
        <v>997</v>
      </c>
      <c r="B260" s="70" t="s">
        <v>23</v>
      </c>
      <c r="C260" s="70" t="s">
        <v>21</v>
      </c>
      <c r="D260" s="84" t="s">
        <v>998</v>
      </c>
      <c r="E260" s="76">
        <v>1334667</v>
      </c>
      <c r="F260" s="76">
        <v>-1334666</v>
      </c>
      <c r="G260" s="76">
        <v>1</v>
      </c>
      <c r="H260" s="76"/>
    </row>
    <row r="261" spans="1:10" s="94" customFormat="1" ht="24" x14ac:dyDescent="0.55000000000000004">
      <c r="A261" s="70" t="s">
        <v>999</v>
      </c>
      <c r="B261" s="70" t="s">
        <v>11</v>
      </c>
      <c r="C261" s="70" t="s">
        <v>21</v>
      </c>
      <c r="D261" s="84" t="s">
        <v>1000</v>
      </c>
      <c r="E261" s="76">
        <v>570000</v>
      </c>
      <c r="F261" s="76">
        <v>-203297.43</v>
      </c>
      <c r="G261" s="76">
        <v>366702.57</v>
      </c>
      <c r="H261" s="76"/>
      <c r="I261" s="94" t="s">
        <v>1550</v>
      </c>
      <c r="J261" s="94" t="s">
        <v>1551</v>
      </c>
    </row>
    <row r="262" spans="1:10" s="94" customFormat="1" ht="24" x14ac:dyDescent="0.55000000000000004">
      <c r="A262" s="70" t="s">
        <v>999</v>
      </c>
      <c r="B262" s="70" t="s">
        <v>23</v>
      </c>
      <c r="C262" s="70" t="s">
        <v>21</v>
      </c>
      <c r="D262" s="84" t="s">
        <v>1000</v>
      </c>
      <c r="E262" s="76">
        <v>230000</v>
      </c>
      <c r="F262" s="76">
        <v>-229999</v>
      </c>
      <c r="G262" s="76">
        <v>1</v>
      </c>
      <c r="H262" s="76"/>
      <c r="I262" s="94" t="s">
        <v>1550</v>
      </c>
    </row>
    <row r="263" spans="1:10" ht="24" x14ac:dyDescent="0.55000000000000004">
      <c r="A263" s="70" t="s">
        <v>1001</v>
      </c>
      <c r="B263" s="70" t="s">
        <v>11</v>
      </c>
      <c r="C263" s="70" t="s">
        <v>21</v>
      </c>
      <c r="D263" s="84" t="s">
        <v>1002</v>
      </c>
      <c r="E263" s="76">
        <v>283333</v>
      </c>
      <c r="F263" s="76">
        <v>-101640.43</v>
      </c>
      <c r="G263" s="76">
        <v>181692.57</v>
      </c>
      <c r="H263" s="76"/>
    </row>
    <row r="264" spans="1:10" ht="24" x14ac:dyDescent="0.55000000000000004">
      <c r="A264" s="70" t="s">
        <v>1001</v>
      </c>
      <c r="B264" s="70" t="s">
        <v>23</v>
      </c>
      <c r="C264" s="70" t="s">
        <v>21</v>
      </c>
      <c r="D264" s="84" t="s">
        <v>1002</v>
      </c>
      <c r="E264" s="76">
        <v>116667</v>
      </c>
      <c r="F264" s="76">
        <v>-116666</v>
      </c>
      <c r="G264" s="76">
        <v>1</v>
      </c>
      <c r="H264" s="76"/>
    </row>
    <row r="265" spans="1:10" ht="24" x14ac:dyDescent="0.55000000000000004">
      <c r="A265" s="70" t="s">
        <v>57</v>
      </c>
      <c r="B265" s="70" t="s">
        <v>58</v>
      </c>
      <c r="C265" s="70" t="s">
        <v>58</v>
      </c>
      <c r="D265" s="70" t="s">
        <v>58</v>
      </c>
      <c r="E265" s="70">
        <v>59600000</v>
      </c>
      <c r="F265" s="70">
        <v>-12482919.800000001</v>
      </c>
      <c r="G265" s="70">
        <v>47117080.200000003</v>
      </c>
      <c r="H265" s="70"/>
    </row>
    <row r="266" spans="1:10" ht="24" x14ac:dyDescent="0.55000000000000004">
      <c r="A266" s="75" t="s">
        <v>1003</v>
      </c>
      <c r="B266" s="75" t="s">
        <v>58</v>
      </c>
      <c r="C266" s="75" t="s">
        <v>58</v>
      </c>
      <c r="D266" s="75" t="s">
        <v>58</v>
      </c>
      <c r="E266" s="75">
        <v>59600000</v>
      </c>
      <c r="F266" s="75">
        <v>-12482919.800000001</v>
      </c>
      <c r="G266" s="75">
        <v>47117080.200000003</v>
      </c>
      <c r="H266" s="75"/>
    </row>
    <row r="267" spans="1:10" s="93" customFormat="1" ht="24" x14ac:dyDescent="0.55000000000000004">
      <c r="A267" s="69" t="s">
        <v>1004</v>
      </c>
      <c r="B267" s="69" t="s">
        <v>11</v>
      </c>
      <c r="C267" s="69" t="s">
        <v>1005</v>
      </c>
      <c r="D267" s="69" t="s">
        <v>1006</v>
      </c>
      <c r="E267" s="69">
        <v>295000</v>
      </c>
      <c r="F267" s="69">
        <v>-146247.26</v>
      </c>
      <c r="G267" s="69">
        <v>148752.74</v>
      </c>
      <c r="H267" s="69"/>
      <c r="I267" s="93" t="s">
        <v>1577</v>
      </c>
    </row>
    <row r="268" spans="1:10" ht="24" x14ac:dyDescent="0.55000000000000004">
      <c r="A268" s="70" t="s">
        <v>1007</v>
      </c>
      <c r="B268" s="70" t="s">
        <v>11</v>
      </c>
      <c r="C268" s="70" t="s">
        <v>1008</v>
      </c>
      <c r="D268" s="84" t="s">
        <v>1009</v>
      </c>
      <c r="E268" s="75">
        <v>1861347</v>
      </c>
      <c r="F268" s="75">
        <v>-906450.49</v>
      </c>
      <c r="G268" s="75">
        <v>954896.51</v>
      </c>
      <c r="H268" s="75"/>
    </row>
    <row r="269" spans="1:10" ht="24" x14ac:dyDescent="0.55000000000000004">
      <c r="A269" s="70" t="s">
        <v>1010</v>
      </c>
      <c r="B269" s="70" t="s">
        <v>11</v>
      </c>
      <c r="C269" s="70" t="s">
        <v>1011</v>
      </c>
      <c r="D269" s="84" t="s">
        <v>1012</v>
      </c>
      <c r="E269" s="75">
        <v>2989320.96</v>
      </c>
      <c r="F269" s="75">
        <v>-1447568.46</v>
      </c>
      <c r="G269" s="75">
        <v>1541752.5</v>
      </c>
      <c r="H269" s="75"/>
    </row>
    <row r="270" spans="1:10" ht="24" x14ac:dyDescent="0.55000000000000004">
      <c r="A270" s="70" t="s">
        <v>1013</v>
      </c>
      <c r="B270" s="70" t="s">
        <v>11</v>
      </c>
      <c r="C270" s="70" t="s">
        <v>1014</v>
      </c>
      <c r="D270" s="84" t="s">
        <v>1015</v>
      </c>
      <c r="E270" s="75">
        <v>1180000</v>
      </c>
      <c r="F270" s="75">
        <v>-573835.62</v>
      </c>
      <c r="G270" s="75">
        <v>606164.38</v>
      </c>
      <c r="H270" s="75"/>
    </row>
    <row r="271" spans="1:10" ht="24" x14ac:dyDescent="0.55000000000000004">
      <c r="A271" s="70" t="s">
        <v>1016</v>
      </c>
      <c r="B271" s="70" t="s">
        <v>11</v>
      </c>
      <c r="C271" s="70" t="s">
        <v>1017</v>
      </c>
      <c r="D271" s="84" t="s">
        <v>1018</v>
      </c>
      <c r="E271" s="75">
        <v>8950000</v>
      </c>
      <c r="F271" s="75">
        <v>-4310712.33</v>
      </c>
      <c r="G271" s="75">
        <v>4639287.67</v>
      </c>
      <c r="H271" s="75"/>
    </row>
    <row r="272" spans="1:10" ht="24" x14ac:dyDescent="0.55000000000000004">
      <c r="A272" s="70" t="s">
        <v>1019</v>
      </c>
      <c r="B272" s="70" t="s">
        <v>11</v>
      </c>
      <c r="C272" s="70" t="s">
        <v>1020</v>
      </c>
      <c r="D272" s="84" t="s">
        <v>1021</v>
      </c>
      <c r="E272" s="75">
        <v>1932128.87</v>
      </c>
      <c r="F272" s="75">
        <v>-926892.49</v>
      </c>
      <c r="G272" s="75">
        <v>1005236.38</v>
      </c>
      <c r="H272" s="75"/>
    </row>
    <row r="273" spans="1:8" ht="24" x14ac:dyDescent="0.55000000000000004">
      <c r="A273" s="70" t="s">
        <v>1022</v>
      </c>
      <c r="B273" s="70" t="s">
        <v>11</v>
      </c>
      <c r="C273" s="70" t="s">
        <v>1023</v>
      </c>
      <c r="D273" s="84" t="s">
        <v>1024</v>
      </c>
      <c r="E273" s="76">
        <v>994000</v>
      </c>
      <c r="F273" s="76">
        <v>-467043.84000000003</v>
      </c>
      <c r="G273" s="76">
        <v>526956.16</v>
      </c>
      <c r="H273" s="76"/>
    </row>
    <row r="274" spans="1:8" ht="24" x14ac:dyDescent="0.55000000000000004">
      <c r="A274" s="70" t="s">
        <v>1025</v>
      </c>
      <c r="B274" s="70" t="s">
        <v>11</v>
      </c>
      <c r="C274" s="70" t="s">
        <v>1026</v>
      </c>
      <c r="D274" s="84" t="s">
        <v>1027</v>
      </c>
      <c r="E274" s="70">
        <v>499000</v>
      </c>
      <c r="F274" s="84">
        <v>-232069.18</v>
      </c>
      <c r="G274" s="84">
        <v>266930.82</v>
      </c>
      <c r="H274" s="70"/>
    </row>
    <row r="275" spans="1:8" ht="24" x14ac:dyDescent="0.55000000000000004">
      <c r="A275" s="70" t="s">
        <v>1028</v>
      </c>
      <c r="B275" s="70" t="s">
        <v>11</v>
      </c>
      <c r="C275" s="70" t="s">
        <v>1029</v>
      </c>
      <c r="D275" s="84" t="s">
        <v>1030</v>
      </c>
      <c r="E275" s="75">
        <v>1895000</v>
      </c>
      <c r="F275" s="75">
        <v>-868584.93</v>
      </c>
      <c r="G275" s="75">
        <v>1026415.07</v>
      </c>
      <c r="H275" s="75"/>
    </row>
    <row r="276" spans="1:8" ht="24" x14ac:dyDescent="0.55000000000000004">
      <c r="A276" s="70" t="s">
        <v>1031</v>
      </c>
      <c r="B276" s="70" t="s">
        <v>11</v>
      </c>
      <c r="C276" s="70" t="s">
        <v>1032</v>
      </c>
      <c r="D276" s="84" t="s">
        <v>1033</v>
      </c>
      <c r="E276" s="75">
        <v>1975000</v>
      </c>
      <c r="F276" s="75">
        <v>-903900.68</v>
      </c>
      <c r="G276" s="75">
        <v>1071099.32</v>
      </c>
      <c r="H276" s="75"/>
    </row>
    <row r="277" spans="1:8" ht="24" x14ac:dyDescent="0.55000000000000004">
      <c r="A277" s="70" t="s">
        <v>1034</v>
      </c>
      <c r="B277" s="70" t="s">
        <v>11</v>
      </c>
      <c r="C277" s="70" t="s">
        <v>1032</v>
      </c>
      <c r="D277" s="84" t="s">
        <v>1035</v>
      </c>
      <c r="E277" s="70">
        <v>1975000</v>
      </c>
      <c r="F277" s="84">
        <v>-903900.68</v>
      </c>
      <c r="G277" s="84">
        <v>1071099.32</v>
      </c>
      <c r="H277" s="70"/>
    </row>
    <row r="278" spans="1:8" ht="24" x14ac:dyDescent="0.55000000000000004">
      <c r="A278" s="70" t="s">
        <v>1036</v>
      </c>
      <c r="B278" s="70" t="s">
        <v>11</v>
      </c>
      <c r="C278" s="70" t="s">
        <v>1037</v>
      </c>
      <c r="D278" s="84" t="s">
        <v>1038</v>
      </c>
      <c r="E278" s="75">
        <v>1500000</v>
      </c>
      <c r="F278" s="75">
        <v>-687328.77</v>
      </c>
      <c r="G278" s="75">
        <v>812671.23</v>
      </c>
      <c r="H278" s="75"/>
    </row>
    <row r="279" spans="1:8" ht="24" x14ac:dyDescent="0.55000000000000004">
      <c r="A279" s="70" t="s">
        <v>1039</v>
      </c>
      <c r="B279" s="70" t="s">
        <v>11</v>
      </c>
      <c r="C279" s="70" t="s">
        <v>1037</v>
      </c>
      <c r="D279" s="84" t="s">
        <v>218</v>
      </c>
      <c r="E279" s="75">
        <v>1965000</v>
      </c>
      <c r="F279" s="75">
        <v>-900400.68</v>
      </c>
      <c r="G279" s="75">
        <v>1064599.32</v>
      </c>
      <c r="H279" s="75"/>
    </row>
    <row r="280" spans="1:8" ht="24" x14ac:dyDescent="0.55000000000000004">
      <c r="A280" s="70" t="s">
        <v>1040</v>
      </c>
      <c r="B280" s="70" t="s">
        <v>11</v>
      </c>
      <c r="C280" s="70" t="s">
        <v>1041</v>
      </c>
      <c r="D280" s="84" t="s">
        <v>1042</v>
      </c>
      <c r="E280" s="70">
        <v>1184600</v>
      </c>
      <c r="F280" s="84">
        <v>-536477.75</v>
      </c>
      <c r="G280" s="84">
        <v>648122.25</v>
      </c>
      <c r="H280" s="70"/>
    </row>
    <row r="281" spans="1:8" ht="24" x14ac:dyDescent="0.55000000000000004">
      <c r="A281" s="70" t="s">
        <v>1043</v>
      </c>
      <c r="B281" s="70" t="s">
        <v>11</v>
      </c>
      <c r="C281" s="70" t="s">
        <v>98</v>
      </c>
      <c r="D281" s="84" t="s">
        <v>1044</v>
      </c>
      <c r="E281" s="75">
        <v>1970000</v>
      </c>
      <c r="F281" s="75">
        <v>-891897.26</v>
      </c>
      <c r="G281" s="75">
        <v>1078102.74</v>
      </c>
      <c r="H281" s="75"/>
    </row>
    <row r="282" spans="1:8" ht="24" x14ac:dyDescent="0.55000000000000004">
      <c r="A282" s="70" t="s">
        <v>1045</v>
      </c>
      <c r="B282" s="70" t="s">
        <v>11</v>
      </c>
      <c r="C282" s="70" t="s">
        <v>1046</v>
      </c>
      <c r="D282" s="84" t="s">
        <v>1047</v>
      </c>
      <c r="E282" s="75">
        <v>1199100</v>
      </c>
      <c r="F282" s="75">
        <v>-541401.86</v>
      </c>
      <c r="G282" s="75">
        <v>657698.14</v>
      </c>
      <c r="H282" s="75"/>
    </row>
    <row r="283" spans="1:8" ht="24" x14ac:dyDescent="0.55000000000000004">
      <c r="A283" s="70" t="s">
        <v>1048</v>
      </c>
      <c r="B283" s="70" t="s">
        <v>11</v>
      </c>
      <c r="C283" s="70" t="s">
        <v>101</v>
      </c>
      <c r="D283" s="84" t="s">
        <v>1049</v>
      </c>
      <c r="E283" s="75">
        <v>150000</v>
      </c>
      <c r="F283" s="75">
        <v>-68116.44</v>
      </c>
      <c r="G283" s="75">
        <v>81883.56</v>
      </c>
      <c r="H283" s="75"/>
    </row>
    <row r="284" spans="1:8" ht="24" x14ac:dyDescent="0.55000000000000004">
      <c r="A284" s="70" t="s">
        <v>1050</v>
      </c>
      <c r="B284" s="70" t="s">
        <v>11</v>
      </c>
      <c r="C284" s="70" t="s">
        <v>1051</v>
      </c>
      <c r="D284" s="84" t="s">
        <v>1052</v>
      </c>
      <c r="E284" s="75">
        <v>4969000</v>
      </c>
      <c r="F284" s="75">
        <v>-2248302.33</v>
      </c>
      <c r="G284" s="75">
        <v>2720697.67</v>
      </c>
      <c r="H284" s="75"/>
    </row>
    <row r="285" spans="1:8" ht="24" x14ac:dyDescent="0.55000000000000004">
      <c r="A285" s="70" t="s">
        <v>1053</v>
      </c>
      <c r="B285" s="70" t="s">
        <v>11</v>
      </c>
      <c r="C285" s="70" t="s">
        <v>1054</v>
      </c>
      <c r="D285" s="84" t="s">
        <v>1055</v>
      </c>
      <c r="E285" s="75">
        <v>4986000</v>
      </c>
      <c r="F285" s="75">
        <v>-2133051.7799999998</v>
      </c>
      <c r="G285" s="75">
        <v>2852948.22</v>
      </c>
      <c r="H285" s="75"/>
    </row>
    <row r="286" spans="1:8" ht="24" x14ac:dyDescent="0.55000000000000004">
      <c r="A286" s="70" t="s">
        <v>1056</v>
      </c>
      <c r="B286" s="70" t="s">
        <v>11</v>
      </c>
      <c r="C286" s="70" t="s">
        <v>582</v>
      </c>
      <c r="D286" s="84" t="s">
        <v>1057</v>
      </c>
      <c r="E286" s="75">
        <v>6950000</v>
      </c>
      <c r="F286" s="75">
        <v>-2983739.73</v>
      </c>
      <c r="G286" s="75">
        <v>3966260.27</v>
      </c>
      <c r="H286" s="75"/>
    </row>
    <row r="287" spans="1:8" ht="24" x14ac:dyDescent="0.55000000000000004">
      <c r="A287" s="70" t="s">
        <v>1058</v>
      </c>
      <c r="B287" s="70" t="s">
        <v>11</v>
      </c>
      <c r="C287" s="70" t="s">
        <v>1059</v>
      </c>
      <c r="D287" s="84" t="s">
        <v>1060</v>
      </c>
      <c r="E287" s="75">
        <v>1445000</v>
      </c>
      <c r="F287" s="75">
        <v>-608483.56000000006</v>
      </c>
      <c r="G287" s="75">
        <v>836516.44</v>
      </c>
      <c r="H287" s="75"/>
    </row>
    <row r="288" spans="1:8" ht="24" x14ac:dyDescent="0.55000000000000004">
      <c r="A288" s="70" t="s">
        <v>1061</v>
      </c>
      <c r="B288" s="70" t="s">
        <v>11</v>
      </c>
      <c r="C288" s="70" t="s">
        <v>1062</v>
      </c>
      <c r="D288" s="84" t="s">
        <v>1063</v>
      </c>
      <c r="E288" s="70">
        <v>1947000</v>
      </c>
      <c r="F288" s="84">
        <v>-822274.11</v>
      </c>
      <c r="G288" s="84">
        <v>1124725.8899999999</v>
      </c>
      <c r="H288" s="70"/>
    </row>
    <row r="289" spans="1:8" ht="24" x14ac:dyDescent="0.55000000000000004">
      <c r="A289" s="70" t="s">
        <v>1064</v>
      </c>
      <c r="B289" s="70" t="s">
        <v>11</v>
      </c>
      <c r="C289" s="70" t="s">
        <v>1065</v>
      </c>
      <c r="D289" s="84" t="s">
        <v>1066</v>
      </c>
      <c r="E289" s="70">
        <v>800000</v>
      </c>
      <c r="F289" s="84">
        <v>-323726.03000000003</v>
      </c>
      <c r="G289" s="84">
        <v>476273.97</v>
      </c>
      <c r="H289" s="70"/>
    </row>
    <row r="290" spans="1:8" ht="24" x14ac:dyDescent="0.55000000000000004">
      <c r="A290" s="70" t="s">
        <v>1067</v>
      </c>
      <c r="B290" s="70" t="s">
        <v>11</v>
      </c>
      <c r="C290" s="70" t="s">
        <v>829</v>
      </c>
      <c r="D290" s="84" t="s">
        <v>1068</v>
      </c>
      <c r="E290" s="70">
        <v>1499000</v>
      </c>
      <c r="F290" s="84">
        <v>-294666.44</v>
      </c>
      <c r="G290" s="84">
        <v>1204333.56</v>
      </c>
      <c r="H290" s="70"/>
    </row>
    <row r="291" spans="1:8" ht="24" x14ac:dyDescent="0.55000000000000004">
      <c r="A291" s="70" t="s">
        <v>1069</v>
      </c>
      <c r="B291" s="70" t="s">
        <v>11</v>
      </c>
      <c r="C291" s="70" t="s">
        <v>1070</v>
      </c>
      <c r="D291" s="84" t="s">
        <v>1071</v>
      </c>
      <c r="E291" s="70">
        <v>1799000</v>
      </c>
      <c r="F291" s="84">
        <v>-1378083.29</v>
      </c>
      <c r="G291" s="84">
        <v>420916.71</v>
      </c>
      <c r="H291" s="70"/>
    </row>
    <row r="292" spans="1:8" ht="24" x14ac:dyDescent="0.55000000000000004">
      <c r="A292" s="70" t="s">
        <v>1072</v>
      </c>
      <c r="B292" s="70" t="s">
        <v>11</v>
      </c>
      <c r="C292" s="70" t="s">
        <v>1073</v>
      </c>
      <c r="D292" s="84" t="s">
        <v>1074</v>
      </c>
      <c r="E292" s="70">
        <v>1259999</v>
      </c>
      <c r="F292" s="84">
        <v>-646224.13</v>
      </c>
      <c r="G292" s="84">
        <v>613774.87</v>
      </c>
      <c r="H292" s="70"/>
    </row>
    <row r="293" spans="1:8" ht="24" x14ac:dyDescent="0.55000000000000004">
      <c r="A293" s="70" t="s">
        <v>1075</v>
      </c>
      <c r="B293" s="70" t="s">
        <v>11</v>
      </c>
      <c r="C293" s="70" t="s">
        <v>1076</v>
      </c>
      <c r="D293" s="84" t="s">
        <v>1077</v>
      </c>
      <c r="E293" s="70">
        <v>9950000</v>
      </c>
      <c r="F293" s="84">
        <v>-4436086.62</v>
      </c>
      <c r="G293" s="84">
        <v>5513913.3799999999</v>
      </c>
      <c r="H293" s="70"/>
    </row>
    <row r="294" spans="1:8" ht="24" x14ac:dyDescent="0.55000000000000004">
      <c r="A294" s="70" t="s">
        <v>1078</v>
      </c>
      <c r="B294" s="70" t="s">
        <v>11</v>
      </c>
      <c r="C294" s="70" t="s">
        <v>1079</v>
      </c>
      <c r="D294" s="84" t="s">
        <v>1080</v>
      </c>
      <c r="E294" s="76">
        <v>10363100</v>
      </c>
      <c r="F294" s="76">
        <v>-1401621.12</v>
      </c>
      <c r="G294" s="76">
        <v>8961478.8800000008</v>
      </c>
      <c r="H294" s="76"/>
    </row>
    <row r="295" spans="1:8" ht="24" x14ac:dyDescent="0.55000000000000004">
      <c r="A295" s="70" t="s">
        <v>1081</v>
      </c>
      <c r="B295" s="70" t="s">
        <v>11</v>
      </c>
      <c r="C295" s="70" t="s">
        <v>27</v>
      </c>
      <c r="D295" s="84" t="s">
        <v>1082</v>
      </c>
      <c r="E295" s="76">
        <v>2621369.86</v>
      </c>
      <c r="F295" s="76">
        <v>-1427953.87</v>
      </c>
      <c r="G295" s="76">
        <v>1193415.99</v>
      </c>
      <c r="H295" s="76"/>
    </row>
    <row r="296" spans="1:8" ht="24" x14ac:dyDescent="0.55000000000000004">
      <c r="A296" s="70" t="s">
        <v>1081</v>
      </c>
      <c r="B296" s="70" t="s">
        <v>23</v>
      </c>
      <c r="C296" s="70" t="s">
        <v>27</v>
      </c>
      <c r="D296" s="84" t="s">
        <v>1082</v>
      </c>
      <c r="E296" s="76">
        <v>3358630.14</v>
      </c>
      <c r="F296" s="76">
        <v>-3358629.14</v>
      </c>
      <c r="G296" s="76">
        <v>1</v>
      </c>
      <c r="H296" s="76"/>
    </row>
    <row r="297" spans="1:8" ht="24" x14ac:dyDescent="0.55000000000000004">
      <c r="A297" s="70" t="s">
        <v>1083</v>
      </c>
      <c r="B297" s="70" t="s">
        <v>11</v>
      </c>
      <c r="C297" s="70" t="s">
        <v>27</v>
      </c>
      <c r="D297" s="84" t="s">
        <v>1084</v>
      </c>
      <c r="E297" s="76">
        <v>740410.59</v>
      </c>
      <c r="F297" s="76">
        <v>-408427.08</v>
      </c>
      <c r="G297" s="76">
        <v>331983.51</v>
      </c>
      <c r="H297" s="76"/>
    </row>
    <row r="298" spans="1:8" ht="24" x14ac:dyDescent="0.55000000000000004">
      <c r="A298" s="70" t="s">
        <v>1083</v>
      </c>
      <c r="B298" s="70" t="s">
        <v>23</v>
      </c>
      <c r="C298" s="70" t="s">
        <v>27</v>
      </c>
      <c r="D298" s="84" t="s">
        <v>1084</v>
      </c>
      <c r="E298" s="76">
        <v>968589.41</v>
      </c>
      <c r="F298" s="76">
        <v>-968588.41</v>
      </c>
      <c r="G298" s="76">
        <v>1</v>
      </c>
      <c r="H298" s="76"/>
    </row>
    <row r="299" spans="1:8" ht="24" x14ac:dyDescent="0.55000000000000004">
      <c r="A299" s="70" t="s">
        <v>1085</v>
      </c>
      <c r="B299" s="70" t="s">
        <v>11</v>
      </c>
      <c r="C299" s="70" t="s">
        <v>27</v>
      </c>
      <c r="D299" s="84" t="s">
        <v>1086</v>
      </c>
      <c r="E299" s="76">
        <v>5456388.8099999996</v>
      </c>
      <c r="F299" s="76">
        <v>-2763022.42</v>
      </c>
      <c r="G299" s="76">
        <v>2693366.39</v>
      </c>
      <c r="H299" s="76"/>
    </row>
    <row r="300" spans="1:8" ht="24" x14ac:dyDescent="0.55000000000000004">
      <c r="A300" s="70" t="s">
        <v>1085</v>
      </c>
      <c r="B300" s="70" t="s">
        <v>23</v>
      </c>
      <c r="C300" s="70" t="s">
        <v>27</v>
      </c>
      <c r="D300" s="84" t="s">
        <v>1086</v>
      </c>
      <c r="E300" s="76">
        <v>6104651.7300000004</v>
      </c>
      <c r="F300" s="76">
        <v>-6104650.7300000004</v>
      </c>
      <c r="G300" s="76">
        <v>1</v>
      </c>
      <c r="H300" s="76"/>
    </row>
    <row r="301" spans="1:8" ht="24" x14ac:dyDescent="0.55000000000000004">
      <c r="A301" s="70" t="s">
        <v>1087</v>
      </c>
      <c r="B301" s="70" t="s">
        <v>11</v>
      </c>
      <c r="C301" s="70" t="s">
        <v>27</v>
      </c>
      <c r="D301" s="84" t="s">
        <v>1088</v>
      </c>
      <c r="E301" s="76">
        <v>789547.69</v>
      </c>
      <c r="F301" s="76">
        <v>-399813.5</v>
      </c>
      <c r="G301" s="76">
        <v>389734.19</v>
      </c>
      <c r="H301" s="76"/>
    </row>
    <row r="302" spans="1:8" ht="24" x14ac:dyDescent="0.55000000000000004">
      <c r="A302" s="70" t="s">
        <v>1087</v>
      </c>
      <c r="B302" s="70" t="s">
        <v>23</v>
      </c>
      <c r="C302" s="70" t="s">
        <v>27</v>
      </c>
      <c r="D302" s="84" t="s">
        <v>1088</v>
      </c>
      <c r="E302" s="76">
        <v>883352.31</v>
      </c>
      <c r="F302" s="76">
        <v>-883351.31</v>
      </c>
      <c r="G302" s="76">
        <v>1</v>
      </c>
      <c r="H302" s="76"/>
    </row>
    <row r="303" spans="1:8" ht="24" x14ac:dyDescent="0.55000000000000004">
      <c r="A303" s="70" t="s">
        <v>1089</v>
      </c>
      <c r="B303" s="70" t="s">
        <v>11</v>
      </c>
      <c r="C303" s="70" t="s">
        <v>27</v>
      </c>
      <c r="D303" s="84" t="s">
        <v>1090</v>
      </c>
      <c r="E303" s="76">
        <v>404850.26</v>
      </c>
      <c r="F303" s="76">
        <v>-205009.28</v>
      </c>
      <c r="G303" s="76">
        <v>199840.98</v>
      </c>
      <c r="H303" s="76"/>
    </row>
    <row r="304" spans="1:8" ht="24" x14ac:dyDescent="0.55000000000000004">
      <c r="A304" s="70" t="s">
        <v>1089</v>
      </c>
      <c r="B304" s="70" t="s">
        <v>23</v>
      </c>
      <c r="C304" s="70" t="s">
        <v>27</v>
      </c>
      <c r="D304" s="84" t="s">
        <v>1090</v>
      </c>
      <c r="E304" s="76">
        <v>452949.74</v>
      </c>
      <c r="F304" s="76">
        <v>-452948.74</v>
      </c>
      <c r="G304" s="76">
        <v>1</v>
      </c>
      <c r="H304" s="76"/>
    </row>
    <row r="305" spans="1:8" ht="24" x14ac:dyDescent="0.55000000000000004">
      <c r="A305" s="70" t="s">
        <v>1091</v>
      </c>
      <c r="B305" s="70" t="s">
        <v>11</v>
      </c>
      <c r="C305" s="70" t="s">
        <v>27</v>
      </c>
      <c r="D305" s="84" t="s">
        <v>1092</v>
      </c>
      <c r="E305" s="76">
        <v>37293.440000000002</v>
      </c>
      <c r="F305" s="76">
        <v>-17255.96</v>
      </c>
      <c r="G305" s="76">
        <v>20037.48</v>
      </c>
      <c r="H305" s="76"/>
    </row>
    <row r="306" spans="1:8" ht="24" x14ac:dyDescent="0.55000000000000004">
      <c r="A306" s="70" t="s">
        <v>1091</v>
      </c>
      <c r="B306" s="70" t="s">
        <v>23</v>
      </c>
      <c r="C306" s="70" t="s">
        <v>27</v>
      </c>
      <c r="D306" s="84" t="s">
        <v>1092</v>
      </c>
      <c r="E306" s="76">
        <v>34906.559999999998</v>
      </c>
      <c r="F306" s="76">
        <v>-34905.56</v>
      </c>
      <c r="G306" s="76">
        <v>1</v>
      </c>
      <c r="H306" s="76"/>
    </row>
    <row r="307" spans="1:8" ht="24" x14ac:dyDescent="0.55000000000000004">
      <c r="A307" s="70" t="s">
        <v>1093</v>
      </c>
      <c r="B307" s="70" t="s">
        <v>11</v>
      </c>
      <c r="C307" s="70" t="s">
        <v>27</v>
      </c>
      <c r="D307" s="84" t="s">
        <v>1094</v>
      </c>
      <c r="E307" s="76">
        <v>724316.16000000003</v>
      </c>
      <c r="F307" s="76">
        <v>-308636.02</v>
      </c>
      <c r="G307" s="76">
        <v>415680.14</v>
      </c>
      <c r="H307" s="76"/>
    </row>
    <row r="308" spans="1:8" ht="24" x14ac:dyDescent="0.55000000000000004">
      <c r="A308" s="70" t="s">
        <v>1093</v>
      </c>
      <c r="B308" s="70" t="s">
        <v>23</v>
      </c>
      <c r="C308" s="70" t="s">
        <v>27</v>
      </c>
      <c r="D308" s="84" t="s">
        <v>1094</v>
      </c>
      <c r="E308" s="76">
        <v>568683.84</v>
      </c>
      <c r="F308" s="76">
        <v>-568682.84</v>
      </c>
      <c r="G308" s="76">
        <v>1</v>
      </c>
      <c r="H308" s="76"/>
    </row>
    <row r="309" spans="1:8" ht="24" x14ac:dyDescent="0.55000000000000004">
      <c r="A309" s="70" t="s">
        <v>1095</v>
      </c>
      <c r="B309" s="70" t="s">
        <v>11</v>
      </c>
      <c r="C309" s="70" t="s">
        <v>27</v>
      </c>
      <c r="D309" s="84" t="s">
        <v>1012</v>
      </c>
      <c r="E309" s="75">
        <v>1663893.2</v>
      </c>
      <c r="F309" s="75">
        <v>-715988.23</v>
      </c>
      <c r="G309" s="75">
        <v>947904.97</v>
      </c>
      <c r="H309" s="75"/>
    </row>
    <row r="310" spans="1:8" ht="24" x14ac:dyDescent="0.55000000000000004">
      <c r="A310" s="70" t="s">
        <v>1095</v>
      </c>
      <c r="B310" s="70" t="s">
        <v>23</v>
      </c>
      <c r="C310" s="70" t="s">
        <v>27</v>
      </c>
      <c r="D310" s="84" t="s">
        <v>1012</v>
      </c>
      <c r="E310" s="75">
        <v>1320974.19</v>
      </c>
      <c r="F310" s="75">
        <v>-1320973.19</v>
      </c>
      <c r="G310" s="75">
        <v>1</v>
      </c>
      <c r="H310" s="75"/>
    </row>
    <row r="311" spans="1:8" ht="24" x14ac:dyDescent="0.55000000000000004">
      <c r="A311" s="70" t="s">
        <v>1096</v>
      </c>
      <c r="B311" s="70" t="s">
        <v>11</v>
      </c>
      <c r="C311" s="70" t="s">
        <v>27</v>
      </c>
      <c r="D311" s="84" t="s">
        <v>1097</v>
      </c>
      <c r="E311" s="75">
        <v>227885.48</v>
      </c>
      <c r="F311" s="75">
        <v>-95212.93</v>
      </c>
      <c r="G311" s="75">
        <v>132672.54999999999</v>
      </c>
      <c r="H311" s="75"/>
    </row>
    <row r="312" spans="1:8" ht="24" x14ac:dyDescent="0.55000000000000004">
      <c r="A312" s="70" t="s">
        <v>1096</v>
      </c>
      <c r="B312" s="70" t="s">
        <v>23</v>
      </c>
      <c r="C312" s="70" t="s">
        <v>27</v>
      </c>
      <c r="D312" s="84" t="s">
        <v>1097</v>
      </c>
      <c r="E312" s="75">
        <v>171114.52</v>
      </c>
      <c r="F312" s="75">
        <v>-171113.52</v>
      </c>
      <c r="G312" s="75">
        <v>1</v>
      </c>
      <c r="H312" s="75"/>
    </row>
    <row r="313" spans="1:8" ht="24" x14ac:dyDescent="0.55000000000000004">
      <c r="A313" s="70" t="s">
        <v>1098</v>
      </c>
      <c r="B313" s="70" t="s">
        <v>11</v>
      </c>
      <c r="C313" s="70" t="s">
        <v>27</v>
      </c>
      <c r="D313" s="84" t="s">
        <v>1099</v>
      </c>
      <c r="E313" s="70">
        <v>567572.71</v>
      </c>
      <c r="F313" s="84">
        <v>-239430.45</v>
      </c>
      <c r="G313" s="84">
        <v>328142.26</v>
      </c>
      <c r="H313" s="70"/>
    </row>
    <row r="314" spans="1:8" ht="24" x14ac:dyDescent="0.55000000000000004">
      <c r="A314" s="70" t="s">
        <v>1098</v>
      </c>
      <c r="B314" s="70" t="s">
        <v>23</v>
      </c>
      <c r="C314" s="70" t="s">
        <v>27</v>
      </c>
      <c r="D314" s="84" t="s">
        <v>1099</v>
      </c>
      <c r="E314" s="70">
        <v>430327.29</v>
      </c>
      <c r="F314" s="84">
        <v>-430326.29</v>
      </c>
      <c r="G314" s="84">
        <v>1</v>
      </c>
      <c r="H314" s="70"/>
    </row>
    <row r="315" spans="1:8" ht="24" x14ac:dyDescent="0.55000000000000004">
      <c r="A315" s="70" t="s">
        <v>1100</v>
      </c>
      <c r="B315" s="70" t="s">
        <v>11</v>
      </c>
      <c r="C315" s="70" t="s">
        <v>27</v>
      </c>
      <c r="D315" s="84" t="s">
        <v>1101</v>
      </c>
      <c r="E315" s="70">
        <v>2057764.38</v>
      </c>
      <c r="F315" s="84">
        <v>-859755.36</v>
      </c>
      <c r="G315" s="84">
        <v>1198009.02</v>
      </c>
      <c r="H315" s="70"/>
    </row>
    <row r="316" spans="1:8" ht="24" x14ac:dyDescent="0.55000000000000004">
      <c r="A316" s="70" t="s">
        <v>1100</v>
      </c>
      <c r="B316" s="70" t="s">
        <v>23</v>
      </c>
      <c r="C316" s="70" t="s">
        <v>27</v>
      </c>
      <c r="D316" s="84" t="s">
        <v>1101</v>
      </c>
      <c r="E316" s="70">
        <v>1522235.62</v>
      </c>
      <c r="F316" s="84">
        <v>-1522234.62</v>
      </c>
      <c r="G316" s="84">
        <v>1</v>
      </c>
      <c r="H316" s="70"/>
    </row>
    <row r="317" spans="1:8" ht="24" x14ac:dyDescent="0.55000000000000004">
      <c r="A317" s="70" t="s">
        <v>1102</v>
      </c>
      <c r="B317" s="70" t="s">
        <v>11</v>
      </c>
      <c r="C317" s="70" t="s">
        <v>27</v>
      </c>
      <c r="D317" s="84" t="s">
        <v>1103</v>
      </c>
      <c r="E317" s="70">
        <v>2407556.16</v>
      </c>
      <c r="F317" s="84">
        <v>-996361.38</v>
      </c>
      <c r="G317" s="84">
        <v>1411194.78</v>
      </c>
      <c r="H317" s="70"/>
    </row>
    <row r="318" spans="1:8" ht="24" x14ac:dyDescent="0.55000000000000004">
      <c r="A318" s="70" t="s">
        <v>1102</v>
      </c>
      <c r="B318" s="70" t="s">
        <v>23</v>
      </c>
      <c r="C318" s="70" t="s">
        <v>27</v>
      </c>
      <c r="D318" s="84" t="s">
        <v>1103</v>
      </c>
      <c r="E318" s="70">
        <v>1762443.84</v>
      </c>
      <c r="F318" s="84">
        <v>-1762442.84</v>
      </c>
      <c r="G318" s="84">
        <v>1</v>
      </c>
      <c r="H318" s="70"/>
    </row>
    <row r="319" spans="1:8" ht="24" x14ac:dyDescent="0.55000000000000004">
      <c r="A319" s="70" t="s">
        <v>1104</v>
      </c>
      <c r="B319" s="70" t="s">
        <v>11</v>
      </c>
      <c r="C319" s="70" t="s">
        <v>27</v>
      </c>
      <c r="D319" s="84" t="s">
        <v>1105</v>
      </c>
      <c r="E319" s="70">
        <v>2629632.33</v>
      </c>
      <c r="F319" s="84">
        <v>-1077704.68</v>
      </c>
      <c r="G319" s="84">
        <v>1551927.65</v>
      </c>
      <c r="H319" s="70"/>
    </row>
    <row r="320" spans="1:8" ht="24" x14ac:dyDescent="0.55000000000000004">
      <c r="A320" s="70" t="s">
        <v>1104</v>
      </c>
      <c r="B320" s="70" t="s">
        <v>23</v>
      </c>
      <c r="C320" s="70" t="s">
        <v>27</v>
      </c>
      <c r="D320" s="84" t="s">
        <v>1105</v>
      </c>
      <c r="E320" s="70">
        <v>1879367.67</v>
      </c>
      <c r="F320" s="84">
        <v>-1879366.67</v>
      </c>
      <c r="G320" s="84">
        <v>1</v>
      </c>
      <c r="H320" s="70"/>
    </row>
    <row r="321" spans="1:9" ht="24" x14ac:dyDescent="0.55000000000000004">
      <c r="A321" s="69" t="s">
        <v>1106</v>
      </c>
      <c r="B321" s="69" t="s">
        <v>11</v>
      </c>
      <c r="C321" s="69" t="s">
        <v>27</v>
      </c>
      <c r="D321" s="69" t="s">
        <v>1107</v>
      </c>
      <c r="E321" s="69">
        <v>991433.79</v>
      </c>
      <c r="F321" s="69">
        <v>-406320.23</v>
      </c>
      <c r="G321" s="69">
        <v>585113.56000000006</v>
      </c>
      <c r="H321" s="69"/>
      <c r="I321" s="93"/>
    </row>
    <row r="322" spans="1:9" ht="24" x14ac:dyDescent="0.55000000000000004">
      <c r="A322" s="69" t="s">
        <v>1106</v>
      </c>
      <c r="B322" s="69" t="s">
        <v>23</v>
      </c>
      <c r="C322" s="69" t="s">
        <v>27</v>
      </c>
      <c r="D322" s="69" t="s">
        <v>1107</v>
      </c>
      <c r="E322" s="69">
        <v>708566.21</v>
      </c>
      <c r="F322" s="69">
        <v>-708565.21</v>
      </c>
      <c r="G322" s="69">
        <v>1</v>
      </c>
      <c r="H322" s="69"/>
      <c r="I322" s="93"/>
    </row>
    <row r="323" spans="1:9" ht="24" x14ac:dyDescent="0.55000000000000004">
      <c r="A323" s="70" t="s">
        <v>1108</v>
      </c>
      <c r="B323" s="70" t="s">
        <v>11</v>
      </c>
      <c r="C323" s="70" t="s">
        <v>27</v>
      </c>
      <c r="D323" s="84" t="s">
        <v>1109</v>
      </c>
      <c r="E323" s="75">
        <v>3103780.82</v>
      </c>
      <c r="F323" s="75">
        <v>-1171525.1200000001</v>
      </c>
      <c r="G323" s="75">
        <v>1932255.7</v>
      </c>
      <c r="H323" s="75"/>
    </row>
    <row r="324" spans="1:9" ht="24" x14ac:dyDescent="0.55000000000000004">
      <c r="A324" s="70" t="s">
        <v>1108</v>
      </c>
      <c r="B324" s="70" t="s">
        <v>23</v>
      </c>
      <c r="C324" s="70" t="s">
        <v>27</v>
      </c>
      <c r="D324" s="84" t="s">
        <v>1109</v>
      </c>
      <c r="E324" s="75">
        <v>1796219.18</v>
      </c>
      <c r="F324" s="75">
        <v>-1796218.18</v>
      </c>
      <c r="G324" s="75">
        <v>1</v>
      </c>
      <c r="H324" s="75"/>
    </row>
    <row r="325" spans="1:9" ht="24" x14ac:dyDescent="0.55000000000000004">
      <c r="A325" s="69" t="s">
        <v>1110</v>
      </c>
      <c r="B325" s="69" t="s">
        <v>11</v>
      </c>
      <c r="C325" s="69" t="s">
        <v>1111</v>
      </c>
      <c r="D325" s="69" t="s">
        <v>1112</v>
      </c>
      <c r="E325" s="69">
        <v>34500000</v>
      </c>
      <c r="F325" s="69">
        <v>-5732671.2300000004</v>
      </c>
      <c r="G325" s="69">
        <v>28767328.77</v>
      </c>
      <c r="H325" s="69"/>
      <c r="I325" s="93"/>
    </row>
    <row r="326" spans="1:9" ht="24" x14ac:dyDescent="0.55000000000000004">
      <c r="A326" s="70" t="s">
        <v>1113</v>
      </c>
      <c r="B326" s="70" t="s">
        <v>11</v>
      </c>
      <c r="C326" s="70" t="s">
        <v>1114</v>
      </c>
      <c r="D326" s="84" t="s">
        <v>1115</v>
      </c>
      <c r="E326" s="76">
        <v>4370000</v>
      </c>
      <c r="F326" s="76">
        <v>-583902.30000000005</v>
      </c>
      <c r="G326" s="76">
        <v>3786097.7</v>
      </c>
      <c r="H326" s="76"/>
    </row>
    <row r="327" spans="1:9" ht="24" x14ac:dyDescent="0.55000000000000004">
      <c r="A327" s="70" t="s">
        <v>1116</v>
      </c>
      <c r="B327" s="70" t="s">
        <v>11</v>
      </c>
      <c r="C327" s="70" t="s">
        <v>1117</v>
      </c>
      <c r="D327" s="84" t="s">
        <v>1118</v>
      </c>
      <c r="E327" s="76">
        <v>29987248</v>
      </c>
      <c r="F327" s="76">
        <v>-5611312.4400000004</v>
      </c>
      <c r="G327" s="76">
        <v>24375935.559999999</v>
      </c>
      <c r="H327" s="76"/>
    </row>
    <row r="328" spans="1:9" ht="24" x14ac:dyDescent="0.55000000000000004">
      <c r="A328" s="70" t="s">
        <v>1119</v>
      </c>
      <c r="B328" s="70" t="s">
        <v>11</v>
      </c>
      <c r="C328" s="70" t="s">
        <v>1120</v>
      </c>
      <c r="D328" s="70" t="s">
        <v>1121</v>
      </c>
      <c r="E328" s="70">
        <v>30000000</v>
      </c>
      <c r="F328" s="70">
        <v>-246575.34</v>
      </c>
      <c r="G328" s="70">
        <v>29753424.66</v>
      </c>
      <c r="H328" s="69"/>
    </row>
    <row r="329" spans="1:9" ht="24" x14ac:dyDescent="0.55000000000000004">
      <c r="A329" s="70" t="s">
        <v>57</v>
      </c>
      <c r="B329" s="70" t="s">
        <v>58</v>
      </c>
      <c r="C329" s="70" t="s">
        <v>58</v>
      </c>
      <c r="D329" s="70" t="s">
        <v>58</v>
      </c>
      <c r="E329" s="70">
        <v>223726551.75999999</v>
      </c>
      <c r="F329" s="70">
        <v>-77818962.930000007</v>
      </c>
      <c r="G329" s="70">
        <v>145907588.83000001</v>
      </c>
      <c r="H329" s="70"/>
    </row>
    <row r="330" spans="1:9" ht="24" x14ac:dyDescent="0.55000000000000004">
      <c r="A330" s="75" t="s">
        <v>1122</v>
      </c>
      <c r="B330" s="75" t="s">
        <v>58</v>
      </c>
      <c r="C330" s="75" t="s">
        <v>58</v>
      </c>
      <c r="D330" s="75" t="s">
        <v>58</v>
      </c>
      <c r="E330" s="75">
        <v>223726551.75999999</v>
      </c>
      <c r="F330" s="75">
        <v>-77818962.930000007</v>
      </c>
      <c r="G330" s="75">
        <v>145907588.83000001</v>
      </c>
      <c r="H330" s="75"/>
    </row>
    <row r="331" spans="1:9" ht="24" x14ac:dyDescent="0.55000000000000004">
      <c r="A331" s="70" t="s">
        <v>1123</v>
      </c>
      <c r="B331" s="70" t="s">
        <v>58</v>
      </c>
      <c r="C331" s="70" t="s">
        <v>58</v>
      </c>
      <c r="D331" s="70" t="s">
        <v>58</v>
      </c>
      <c r="E331" s="70">
        <v>1000936415.39</v>
      </c>
      <c r="F331" s="70">
        <v>-342263009.31999999</v>
      </c>
      <c r="G331" s="70">
        <v>658673406.07000005</v>
      </c>
      <c r="H331" s="70"/>
    </row>
    <row r="332" spans="1:9" ht="24" x14ac:dyDescent="0.55000000000000004">
      <c r="A332" s="70" t="s">
        <v>1124</v>
      </c>
      <c r="B332" s="70" t="s">
        <v>58</v>
      </c>
      <c r="C332" s="70" t="s">
        <v>58</v>
      </c>
      <c r="D332" s="70" t="s">
        <v>58</v>
      </c>
      <c r="E332" s="70">
        <v>1000936415.39</v>
      </c>
      <c r="F332" s="70">
        <v>-342263009.31999999</v>
      </c>
      <c r="G332" s="70">
        <v>658673406.07000005</v>
      </c>
      <c r="H332" s="70"/>
    </row>
    <row r="334" spans="1:9" ht="24" x14ac:dyDescent="0.55000000000000004">
      <c r="E334" s="79" t="s">
        <v>58</v>
      </c>
      <c r="F334" s="80" t="s">
        <v>58</v>
      </c>
    </row>
    <row r="335" spans="1:9" ht="24" x14ac:dyDescent="0.55000000000000004">
      <c r="E335" s="79" t="s">
        <v>58</v>
      </c>
      <c r="F335" s="80" t="s">
        <v>58</v>
      </c>
    </row>
    <row r="336" spans="1:9" ht="24" x14ac:dyDescent="0.55000000000000004">
      <c r="E336" s="79" t="s">
        <v>58</v>
      </c>
      <c r="F336" s="80" t="s">
        <v>58</v>
      </c>
    </row>
    <row r="337" spans="5:6" ht="24" x14ac:dyDescent="0.55000000000000004">
      <c r="E337" s="79" t="s">
        <v>58</v>
      </c>
      <c r="F337" s="80" t="s">
        <v>58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781"/>
  <sheetViews>
    <sheetView tabSelected="1" view="pageBreakPreview" zoomScaleNormal="100" zoomScaleSheetLayoutView="100" workbookViewId="0">
      <selection activeCell="E5" sqref="E5"/>
    </sheetView>
  </sheetViews>
  <sheetFormatPr defaultColWidth="9" defaultRowHeight="24" x14ac:dyDescent="0.55000000000000004"/>
  <cols>
    <col min="1" max="1" width="7.625" style="111" customWidth="1"/>
    <col min="2" max="2" width="17.5" style="156" customWidth="1"/>
    <col min="3" max="3" width="8" style="156" hidden="1" customWidth="1"/>
    <col min="4" max="4" width="16" style="158" customWidth="1"/>
    <col min="5" max="5" width="61.5" style="111" customWidth="1"/>
    <col min="6" max="6" width="17.75" style="170" customWidth="1"/>
    <col min="7" max="7" width="18" style="170" hidden="1" customWidth="1"/>
    <col min="8" max="8" width="16.75" style="170" hidden="1" customWidth="1"/>
    <col min="9" max="9" width="30.75" style="111" customWidth="1"/>
    <col min="10" max="16384" width="9" style="111"/>
  </cols>
  <sheetData>
    <row r="1" spans="1:9" x14ac:dyDescent="0.55000000000000004">
      <c r="A1" s="188" t="s">
        <v>1341</v>
      </c>
      <c r="B1" s="188"/>
      <c r="C1" s="188"/>
      <c r="D1" s="188"/>
      <c r="E1" s="188"/>
      <c r="F1" s="188"/>
      <c r="G1" s="188"/>
      <c r="H1" s="188"/>
      <c r="I1" s="188"/>
    </row>
    <row r="2" spans="1:9" x14ac:dyDescent="0.55000000000000004">
      <c r="A2" s="188" t="s">
        <v>1141</v>
      </c>
      <c r="B2" s="188"/>
      <c r="C2" s="188"/>
      <c r="D2" s="188"/>
      <c r="E2" s="188"/>
      <c r="F2" s="188"/>
      <c r="G2" s="188"/>
      <c r="H2" s="188"/>
      <c r="I2" s="188"/>
    </row>
    <row r="3" spans="1:9" x14ac:dyDescent="0.55000000000000004">
      <c r="A3" s="188" t="s">
        <v>1142</v>
      </c>
      <c r="B3" s="188"/>
      <c r="C3" s="188"/>
      <c r="D3" s="188"/>
      <c r="E3" s="188"/>
      <c r="F3" s="188"/>
      <c r="G3" s="188"/>
      <c r="H3" s="188"/>
      <c r="I3" s="188"/>
    </row>
    <row r="4" spans="1:9" ht="27.75" customHeight="1" x14ac:dyDescent="0.55000000000000004">
      <c r="A4" s="189" t="s">
        <v>1342</v>
      </c>
      <c r="B4" s="189"/>
      <c r="C4" s="189"/>
      <c r="D4" s="189"/>
      <c r="E4" s="189"/>
      <c r="F4" s="189"/>
      <c r="G4" s="189"/>
      <c r="H4" s="112"/>
      <c r="I4" s="110"/>
    </row>
    <row r="5" spans="1:9" s="116" customFormat="1" x14ac:dyDescent="0.55000000000000004">
      <c r="A5" s="113" t="s">
        <v>1144</v>
      </c>
      <c r="B5" s="113" t="s">
        <v>1146</v>
      </c>
      <c r="C5" s="113" t="s">
        <v>1343</v>
      </c>
      <c r="D5" s="114" t="s">
        <v>1145</v>
      </c>
      <c r="E5" s="113" t="s">
        <v>1147</v>
      </c>
      <c r="F5" s="115" t="s">
        <v>1150</v>
      </c>
      <c r="G5" s="115" t="s">
        <v>8</v>
      </c>
      <c r="H5" s="115" t="s">
        <v>1151</v>
      </c>
      <c r="I5" s="113" t="s">
        <v>1152</v>
      </c>
    </row>
    <row r="6" spans="1:9" s="116" customFormat="1" x14ac:dyDescent="0.55000000000000004">
      <c r="A6" s="117" t="s">
        <v>1153</v>
      </c>
      <c r="B6" s="117" t="s">
        <v>1154</v>
      </c>
      <c r="C6" s="117" t="s">
        <v>1344</v>
      </c>
      <c r="D6" s="118"/>
      <c r="E6" s="117"/>
      <c r="F6" s="119"/>
      <c r="G6" s="119" t="s">
        <v>1345</v>
      </c>
      <c r="H6" s="119"/>
      <c r="I6" s="117"/>
    </row>
    <row r="7" spans="1:9" x14ac:dyDescent="0.55000000000000004">
      <c r="A7" s="83">
        <v>1</v>
      </c>
      <c r="B7" s="82" t="s">
        <v>1488</v>
      </c>
      <c r="C7" s="83">
        <v>0</v>
      </c>
      <c r="D7" s="120" t="s">
        <v>21</v>
      </c>
      <c r="E7" s="121" t="s">
        <v>1346</v>
      </c>
      <c r="F7" s="72">
        <v>1706666.67</v>
      </c>
      <c r="G7" s="72">
        <v>-1084200.9099999999</v>
      </c>
      <c r="H7" s="72">
        <v>622465.76</v>
      </c>
      <c r="I7" s="122"/>
    </row>
    <row r="8" spans="1:9" x14ac:dyDescent="0.55000000000000004">
      <c r="A8" s="83"/>
      <c r="B8" s="82" t="s">
        <v>1489</v>
      </c>
      <c r="C8" s="83">
        <v>0</v>
      </c>
      <c r="D8" s="120" t="s">
        <v>21</v>
      </c>
      <c r="E8" s="121" t="s">
        <v>1346</v>
      </c>
      <c r="F8" s="72">
        <v>1493333.33</v>
      </c>
      <c r="G8" s="72">
        <v>-1493332.33</v>
      </c>
      <c r="H8" s="72">
        <v>1</v>
      </c>
      <c r="I8" s="122"/>
    </row>
    <row r="9" spans="1:9" ht="24.75" thickBot="1" x14ac:dyDescent="0.6">
      <c r="A9" s="123"/>
      <c r="B9" s="124"/>
      <c r="C9" s="123"/>
      <c r="D9" s="125"/>
      <c r="E9" s="113" t="s">
        <v>1492</v>
      </c>
      <c r="F9" s="126">
        <f>SUM(F7:F8)</f>
        <v>3200000</v>
      </c>
      <c r="G9" s="126">
        <f>SUM(G7:G8)</f>
        <v>-2577533.2400000002</v>
      </c>
      <c r="H9" s="126">
        <f>SUM(H7:H8)</f>
        <v>622466.76</v>
      </c>
      <c r="I9" s="127"/>
    </row>
    <row r="10" spans="1:9" ht="24.75" thickTop="1" x14ac:dyDescent="0.55000000000000004">
      <c r="A10" s="83"/>
      <c r="B10" s="82"/>
      <c r="C10" s="83"/>
      <c r="D10" s="120"/>
      <c r="E10" s="121"/>
      <c r="F10" s="128"/>
      <c r="G10" s="128"/>
      <c r="H10" s="128"/>
      <c r="I10" s="122"/>
    </row>
    <row r="11" spans="1:9" ht="27.75" customHeight="1" x14ac:dyDescent="0.55000000000000004">
      <c r="A11" s="189" t="s">
        <v>1347</v>
      </c>
      <c r="B11" s="189"/>
      <c r="C11" s="189"/>
      <c r="D11" s="189"/>
      <c r="E11" s="189"/>
      <c r="F11" s="189"/>
      <c r="G11" s="189"/>
      <c r="H11" s="112"/>
      <c r="I11" s="110"/>
    </row>
    <row r="12" spans="1:9" s="116" customFormat="1" x14ac:dyDescent="0.55000000000000004">
      <c r="A12" s="113" t="s">
        <v>1144</v>
      </c>
      <c r="B12" s="113" t="s">
        <v>1146</v>
      </c>
      <c r="C12" s="113" t="s">
        <v>1343</v>
      </c>
      <c r="D12" s="114" t="s">
        <v>1145</v>
      </c>
      <c r="E12" s="113" t="s">
        <v>1147</v>
      </c>
      <c r="F12" s="115" t="s">
        <v>1150</v>
      </c>
      <c r="G12" s="115" t="s">
        <v>8</v>
      </c>
      <c r="H12" s="115" t="s">
        <v>1151</v>
      </c>
      <c r="I12" s="113" t="s">
        <v>1152</v>
      </c>
    </row>
    <row r="13" spans="1:9" s="116" customFormat="1" x14ac:dyDescent="0.55000000000000004">
      <c r="A13" s="117" t="s">
        <v>1153</v>
      </c>
      <c r="B13" s="117" t="s">
        <v>1154</v>
      </c>
      <c r="C13" s="117" t="s">
        <v>1344</v>
      </c>
      <c r="D13" s="118"/>
      <c r="E13" s="117"/>
      <c r="F13" s="119"/>
      <c r="G13" s="119" t="s">
        <v>1345</v>
      </c>
      <c r="H13" s="119"/>
      <c r="I13" s="117"/>
    </row>
    <row r="14" spans="1:9" x14ac:dyDescent="0.55000000000000004">
      <c r="A14" s="83">
        <v>1</v>
      </c>
      <c r="B14" s="82">
        <v>100000000024</v>
      </c>
      <c r="C14" s="83">
        <v>0</v>
      </c>
      <c r="D14" s="120" t="s">
        <v>64</v>
      </c>
      <c r="E14" s="121" t="s">
        <v>1348</v>
      </c>
      <c r="F14" s="128">
        <v>1290000</v>
      </c>
      <c r="G14" s="72">
        <v>-1126482.1599999999</v>
      </c>
      <c r="H14" s="72">
        <v>163517.84</v>
      </c>
      <c r="I14" s="122"/>
    </row>
    <row r="15" spans="1:9" x14ac:dyDescent="0.55000000000000004">
      <c r="A15" s="83">
        <v>2</v>
      </c>
      <c r="B15" s="82">
        <v>100000000026</v>
      </c>
      <c r="C15" s="83">
        <v>0</v>
      </c>
      <c r="D15" s="120" t="s">
        <v>70</v>
      </c>
      <c r="E15" s="121" t="s">
        <v>1348</v>
      </c>
      <c r="F15" s="128">
        <v>232000</v>
      </c>
      <c r="G15" s="72">
        <v>-204626.07</v>
      </c>
      <c r="H15" s="72">
        <v>27373.93</v>
      </c>
      <c r="I15" s="122"/>
    </row>
    <row r="16" spans="1:9" x14ac:dyDescent="0.55000000000000004">
      <c r="A16" s="83"/>
      <c r="B16" s="82"/>
      <c r="C16" s="83"/>
      <c r="D16" s="120"/>
      <c r="E16" s="121"/>
      <c r="F16" s="128"/>
      <c r="G16" s="128"/>
      <c r="H16" s="128"/>
      <c r="I16" s="122"/>
    </row>
    <row r="17" spans="1:9" ht="27.75" customHeight="1" x14ac:dyDescent="0.55000000000000004">
      <c r="A17" s="189" t="s">
        <v>1349</v>
      </c>
      <c r="B17" s="189"/>
      <c r="C17" s="189"/>
      <c r="D17" s="189"/>
      <c r="E17" s="189"/>
      <c r="F17" s="189"/>
      <c r="G17" s="189"/>
      <c r="H17" s="112"/>
      <c r="I17" s="110"/>
    </row>
    <row r="18" spans="1:9" s="116" customFormat="1" x14ac:dyDescent="0.55000000000000004">
      <c r="A18" s="113" t="s">
        <v>1144</v>
      </c>
      <c r="B18" s="113" t="s">
        <v>1146</v>
      </c>
      <c r="C18" s="113" t="s">
        <v>1343</v>
      </c>
      <c r="D18" s="114" t="s">
        <v>1145</v>
      </c>
      <c r="E18" s="113" t="s">
        <v>1147</v>
      </c>
      <c r="F18" s="115" t="s">
        <v>1150</v>
      </c>
      <c r="G18" s="115" t="s">
        <v>8</v>
      </c>
      <c r="H18" s="115" t="s">
        <v>1151</v>
      </c>
      <c r="I18" s="113" t="s">
        <v>1152</v>
      </c>
    </row>
    <row r="19" spans="1:9" s="116" customFormat="1" x14ac:dyDescent="0.55000000000000004">
      <c r="A19" s="117" t="s">
        <v>1153</v>
      </c>
      <c r="B19" s="117" t="s">
        <v>1154</v>
      </c>
      <c r="C19" s="117" t="s">
        <v>1344</v>
      </c>
      <c r="D19" s="118"/>
      <c r="E19" s="117"/>
      <c r="F19" s="119"/>
      <c r="G19" s="119" t="str">
        <f>+G6</f>
        <v xml:space="preserve"> ณ 30 ก.ย.65</v>
      </c>
      <c r="H19" s="119"/>
      <c r="I19" s="117"/>
    </row>
    <row r="20" spans="1:9" x14ac:dyDescent="0.55000000000000004">
      <c r="A20" s="83">
        <v>1</v>
      </c>
      <c r="B20" s="82" t="s">
        <v>1490</v>
      </c>
      <c r="C20" s="83">
        <v>0</v>
      </c>
      <c r="D20" s="83" t="s">
        <v>27</v>
      </c>
      <c r="E20" s="121" t="s">
        <v>1350</v>
      </c>
      <c r="F20" s="72">
        <v>498674.47</v>
      </c>
      <c r="G20" s="72">
        <v>-325082.12</v>
      </c>
      <c r="H20" s="72">
        <v>173592.35</v>
      </c>
      <c r="I20" s="122"/>
    </row>
    <row r="21" spans="1:9" x14ac:dyDescent="0.55000000000000004">
      <c r="A21" s="83"/>
      <c r="B21" s="82" t="s">
        <v>1491</v>
      </c>
      <c r="C21" s="83">
        <v>0</v>
      </c>
      <c r="D21" s="83" t="s">
        <v>27</v>
      </c>
      <c r="E21" s="121" t="s">
        <v>1350</v>
      </c>
      <c r="F21" s="72">
        <v>852262.07</v>
      </c>
      <c r="G21" s="72">
        <v>-852261.07</v>
      </c>
      <c r="H21" s="72">
        <v>1</v>
      </c>
      <c r="I21" s="122"/>
    </row>
    <row r="22" spans="1:9" ht="24.75" thickBot="1" x14ac:dyDescent="0.6">
      <c r="A22" s="123"/>
      <c r="B22" s="124"/>
      <c r="C22" s="123"/>
      <c r="D22" s="125"/>
      <c r="E22" s="113" t="s">
        <v>1492</v>
      </c>
      <c r="F22" s="126">
        <f>SUM(F20:F21)</f>
        <v>1350936.54</v>
      </c>
      <c r="G22" s="126">
        <f>SUM(G20:G21)</f>
        <v>-1177343.19</v>
      </c>
      <c r="H22" s="126">
        <f>SUM(H20:H21)</f>
        <v>173593.35</v>
      </c>
      <c r="I22" s="127"/>
    </row>
    <row r="23" spans="1:9" ht="24.75" thickTop="1" x14ac:dyDescent="0.55000000000000004">
      <c r="A23" s="83"/>
      <c r="B23" s="82"/>
      <c r="C23" s="83"/>
      <c r="D23" s="120"/>
      <c r="E23" s="81"/>
      <c r="F23" s="129"/>
      <c r="G23" s="129"/>
      <c r="H23" s="129"/>
      <c r="I23" s="122"/>
    </row>
    <row r="24" spans="1:9" ht="27.75" customHeight="1" x14ac:dyDescent="0.55000000000000004">
      <c r="A24" s="189" t="s">
        <v>1351</v>
      </c>
      <c r="B24" s="189"/>
      <c r="C24" s="189"/>
      <c r="D24" s="189"/>
      <c r="E24" s="189"/>
      <c r="F24" s="189"/>
      <c r="G24" s="189"/>
      <c r="H24" s="112"/>
      <c r="I24" s="110"/>
    </row>
    <row r="25" spans="1:9" s="116" customFormat="1" x14ac:dyDescent="0.55000000000000004">
      <c r="A25" s="113" t="s">
        <v>1144</v>
      </c>
      <c r="B25" s="113" t="s">
        <v>1146</v>
      </c>
      <c r="C25" s="113" t="s">
        <v>1343</v>
      </c>
      <c r="D25" s="114" t="s">
        <v>1145</v>
      </c>
      <c r="E25" s="113" t="s">
        <v>1147</v>
      </c>
      <c r="F25" s="115" t="s">
        <v>1150</v>
      </c>
      <c r="G25" s="115" t="s">
        <v>8</v>
      </c>
      <c r="H25" s="115" t="s">
        <v>1151</v>
      </c>
      <c r="I25" s="113" t="s">
        <v>1152</v>
      </c>
    </row>
    <row r="26" spans="1:9" s="116" customFormat="1" x14ac:dyDescent="0.55000000000000004">
      <c r="A26" s="117" t="s">
        <v>1153</v>
      </c>
      <c r="B26" s="117" t="s">
        <v>1154</v>
      </c>
      <c r="C26" s="117" t="s">
        <v>1344</v>
      </c>
      <c r="D26" s="118"/>
      <c r="E26" s="117"/>
      <c r="F26" s="119"/>
      <c r="G26" s="119" t="str">
        <f>+G19</f>
        <v xml:space="preserve"> ณ 30 ก.ย.65</v>
      </c>
      <c r="H26" s="119"/>
      <c r="I26" s="117"/>
    </row>
    <row r="27" spans="1:9" x14ac:dyDescent="0.55000000000000004">
      <c r="A27" s="83">
        <v>1</v>
      </c>
      <c r="B27" s="82">
        <v>100000000023</v>
      </c>
      <c r="C27" s="83">
        <v>0</v>
      </c>
      <c r="D27" s="120" t="s">
        <v>12</v>
      </c>
      <c r="E27" s="121" t="s">
        <v>1352</v>
      </c>
      <c r="F27" s="128">
        <v>1000000</v>
      </c>
      <c r="G27" s="128">
        <v>-881095.86</v>
      </c>
      <c r="H27" s="128">
        <v>118904.14</v>
      </c>
      <c r="I27" s="122"/>
    </row>
    <row r="28" spans="1:9" x14ac:dyDescent="0.55000000000000004">
      <c r="A28" s="83"/>
      <c r="B28" s="82"/>
      <c r="C28" s="83"/>
      <c r="D28" s="120"/>
      <c r="E28" s="121"/>
      <c r="F28" s="128"/>
      <c r="G28" s="128"/>
      <c r="H28" s="128"/>
      <c r="I28" s="122"/>
    </row>
    <row r="29" spans="1:9" ht="27.75" customHeight="1" x14ac:dyDescent="0.55000000000000004">
      <c r="A29" s="189" t="s">
        <v>1353</v>
      </c>
      <c r="B29" s="189"/>
      <c r="C29" s="189"/>
      <c r="D29" s="189"/>
      <c r="E29" s="189"/>
      <c r="F29" s="189"/>
      <c r="G29" s="189"/>
      <c r="H29" s="112"/>
      <c r="I29" s="110"/>
    </row>
    <row r="30" spans="1:9" s="116" customFormat="1" x14ac:dyDescent="0.55000000000000004">
      <c r="A30" s="113" t="s">
        <v>1144</v>
      </c>
      <c r="B30" s="113" t="s">
        <v>1146</v>
      </c>
      <c r="C30" s="113" t="s">
        <v>1343</v>
      </c>
      <c r="D30" s="114" t="s">
        <v>1145</v>
      </c>
      <c r="E30" s="113" t="s">
        <v>1147</v>
      </c>
      <c r="F30" s="115" t="s">
        <v>1150</v>
      </c>
      <c r="G30" s="115" t="s">
        <v>8</v>
      </c>
      <c r="H30" s="115" t="s">
        <v>1151</v>
      </c>
      <c r="I30" s="113" t="s">
        <v>1152</v>
      </c>
    </row>
    <row r="31" spans="1:9" s="116" customFormat="1" x14ac:dyDescent="0.55000000000000004">
      <c r="A31" s="117" t="s">
        <v>1153</v>
      </c>
      <c r="B31" s="117" t="s">
        <v>1154</v>
      </c>
      <c r="C31" s="117" t="s">
        <v>1344</v>
      </c>
      <c r="D31" s="118"/>
      <c r="E31" s="117"/>
      <c r="F31" s="119"/>
      <c r="G31" s="119" t="s">
        <v>1345</v>
      </c>
      <c r="H31" s="119"/>
      <c r="I31" s="117"/>
    </row>
    <row r="32" spans="1:9" x14ac:dyDescent="0.55000000000000004">
      <c r="A32" s="83">
        <v>1</v>
      </c>
      <c r="B32" s="82">
        <v>100000000022</v>
      </c>
      <c r="C32" s="83">
        <v>0</v>
      </c>
      <c r="D32" s="120" t="s">
        <v>61</v>
      </c>
      <c r="E32" s="121" t="s">
        <v>62</v>
      </c>
      <c r="F32" s="128">
        <v>69551</v>
      </c>
      <c r="G32" s="128">
        <v>-60798.39</v>
      </c>
      <c r="H32" s="128">
        <v>8752.61</v>
      </c>
      <c r="I32" s="122"/>
    </row>
    <row r="33" spans="1:9" x14ac:dyDescent="0.55000000000000004">
      <c r="A33" s="83"/>
      <c r="B33" s="82"/>
      <c r="C33" s="83"/>
      <c r="D33" s="120"/>
      <c r="E33" s="121"/>
      <c r="F33" s="128"/>
      <c r="G33" s="128"/>
      <c r="H33" s="128"/>
      <c r="I33" s="122"/>
    </row>
    <row r="34" spans="1:9" ht="27.75" customHeight="1" x14ac:dyDescent="0.55000000000000004">
      <c r="A34" s="130" t="s">
        <v>1354</v>
      </c>
      <c r="B34" s="131"/>
      <c r="C34" s="131"/>
      <c r="D34" s="132"/>
      <c r="E34" s="130"/>
      <c r="F34" s="130"/>
      <c r="G34" s="130"/>
      <c r="H34" s="112"/>
      <c r="I34" s="110"/>
    </row>
    <row r="35" spans="1:9" s="116" customFormat="1" x14ac:dyDescent="0.55000000000000004">
      <c r="A35" s="113" t="s">
        <v>1144</v>
      </c>
      <c r="B35" s="113" t="s">
        <v>1146</v>
      </c>
      <c r="C35" s="113" t="s">
        <v>1343</v>
      </c>
      <c r="D35" s="114" t="s">
        <v>1145</v>
      </c>
      <c r="E35" s="113" t="s">
        <v>1147</v>
      </c>
      <c r="F35" s="115" t="s">
        <v>1150</v>
      </c>
      <c r="G35" s="115" t="s">
        <v>8</v>
      </c>
      <c r="H35" s="115" t="s">
        <v>1151</v>
      </c>
      <c r="I35" s="113" t="s">
        <v>1152</v>
      </c>
    </row>
    <row r="36" spans="1:9" s="116" customFormat="1" x14ac:dyDescent="0.55000000000000004">
      <c r="A36" s="117" t="s">
        <v>1153</v>
      </c>
      <c r="B36" s="117" t="s">
        <v>1154</v>
      </c>
      <c r="C36" s="117" t="s">
        <v>1344</v>
      </c>
      <c r="D36" s="118"/>
      <c r="E36" s="117"/>
      <c r="F36" s="119"/>
      <c r="G36" s="119" t="s">
        <v>1345</v>
      </c>
      <c r="H36" s="119"/>
      <c r="I36" s="117"/>
    </row>
    <row r="37" spans="1:9" x14ac:dyDescent="0.55000000000000004">
      <c r="A37" s="83">
        <v>1</v>
      </c>
      <c r="B37" s="82" t="s">
        <v>1513</v>
      </c>
      <c r="C37" s="83">
        <v>0</v>
      </c>
      <c r="D37" s="120" t="s">
        <v>27</v>
      </c>
      <c r="E37" s="121" t="s">
        <v>30</v>
      </c>
      <c r="F37" s="128">
        <v>1304109.5900000001</v>
      </c>
      <c r="G37" s="128">
        <v>-719376.08</v>
      </c>
      <c r="H37" s="128">
        <v>584733.51</v>
      </c>
      <c r="I37" s="122"/>
    </row>
    <row r="38" spans="1:9" ht="22.9" customHeight="1" x14ac:dyDescent="0.55000000000000004">
      <c r="A38" s="83"/>
      <c r="B38" s="82" t="s">
        <v>1514</v>
      </c>
      <c r="C38" s="83">
        <v>1</v>
      </c>
      <c r="D38" s="120" t="s">
        <v>27</v>
      </c>
      <c r="E38" s="121" t="s">
        <v>30</v>
      </c>
      <c r="F38" s="128">
        <v>1695890.41</v>
      </c>
      <c r="G38" s="128">
        <v>-1695889.41</v>
      </c>
      <c r="H38" s="121">
        <v>1</v>
      </c>
      <c r="I38" s="122"/>
    </row>
    <row r="39" spans="1:9" ht="22.9" customHeight="1" thickBot="1" x14ac:dyDescent="0.6">
      <c r="A39" s="123"/>
      <c r="B39" s="124"/>
      <c r="C39" s="123"/>
      <c r="D39" s="125"/>
      <c r="E39" s="113" t="s">
        <v>1492</v>
      </c>
      <c r="F39" s="126">
        <f>SUM(F37:F38)</f>
        <v>3000000</v>
      </c>
      <c r="G39" s="126">
        <f>SUM(G37:G38)</f>
        <v>-2415265.4899999998</v>
      </c>
      <c r="H39" s="126">
        <f>SUM(H37:H38)</f>
        <v>584734.51</v>
      </c>
      <c r="I39" s="122"/>
    </row>
    <row r="40" spans="1:9" ht="24.75" thickTop="1" x14ac:dyDescent="0.55000000000000004">
      <c r="A40" s="83"/>
      <c r="B40" s="82"/>
      <c r="C40" s="83"/>
      <c r="D40" s="120"/>
      <c r="E40" s="121"/>
      <c r="F40" s="128"/>
      <c r="G40" s="128"/>
      <c r="H40" s="128"/>
      <c r="I40" s="122"/>
    </row>
    <row r="41" spans="1:9" x14ac:dyDescent="0.55000000000000004">
      <c r="A41" s="191" t="s">
        <v>1355</v>
      </c>
      <c r="B41" s="191"/>
      <c r="C41" s="191"/>
      <c r="D41" s="191"/>
      <c r="E41" s="191"/>
      <c r="F41" s="191"/>
      <c r="G41" s="191"/>
      <c r="H41" s="191"/>
      <c r="I41" s="192"/>
    </row>
    <row r="42" spans="1:9" x14ac:dyDescent="0.55000000000000004">
      <c r="A42" s="113" t="s">
        <v>1144</v>
      </c>
      <c r="B42" s="113" t="s">
        <v>1146</v>
      </c>
      <c r="C42" s="113" t="s">
        <v>1343</v>
      </c>
      <c r="D42" s="114" t="s">
        <v>1145</v>
      </c>
      <c r="E42" s="113" t="s">
        <v>1147</v>
      </c>
      <c r="F42" s="115" t="s">
        <v>1150</v>
      </c>
      <c r="G42" s="115" t="s">
        <v>8</v>
      </c>
      <c r="H42" s="115" t="s">
        <v>1151</v>
      </c>
      <c r="I42" s="113" t="s">
        <v>1152</v>
      </c>
    </row>
    <row r="43" spans="1:9" x14ac:dyDescent="0.55000000000000004">
      <c r="A43" s="117" t="s">
        <v>1153</v>
      </c>
      <c r="B43" s="117" t="s">
        <v>1154</v>
      </c>
      <c r="C43" s="117" t="s">
        <v>1344</v>
      </c>
      <c r="D43" s="118"/>
      <c r="E43" s="117"/>
      <c r="F43" s="119"/>
      <c r="G43" s="119" t="s">
        <v>1345</v>
      </c>
      <c r="H43" s="119"/>
      <c r="I43" s="117"/>
    </row>
    <row r="44" spans="1:9" x14ac:dyDescent="0.55000000000000004">
      <c r="A44" s="83">
        <v>1</v>
      </c>
      <c r="B44" s="82">
        <v>100000000524</v>
      </c>
      <c r="C44" s="83">
        <v>0</v>
      </c>
      <c r="D44" s="120" t="s">
        <v>21</v>
      </c>
      <c r="E44" s="121" t="s">
        <v>982</v>
      </c>
      <c r="F44" s="128">
        <v>573333</v>
      </c>
      <c r="G44" s="128">
        <v>-573332</v>
      </c>
      <c r="H44" s="121">
        <v>1</v>
      </c>
    </row>
    <row r="45" spans="1:9" x14ac:dyDescent="0.55000000000000004">
      <c r="A45" s="83"/>
      <c r="B45" s="82">
        <v>100000000524</v>
      </c>
      <c r="C45" s="83">
        <v>1</v>
      </c>
      <c r="D45" s="120" t="s">
        <v>21</v>
      </c>
      <c r="E45" s="121" t="s">
        <v>982</v>
      </c>
      <c r="F45" s="128">
        <v>1026667</v>
      </c>
      <c r="G45" s="128">
        <v>-1026666</v>
      </c>
      <c r="H45" s="121">
        <v>1</v>
      </c>
    </row>
    <row r="46" spans="1:9" ht="24.75" thickBot="1" x14ac:dyDescent="0.6">
      <c r="A46" s="123"/>
      <c r="B46" s="124"/>
      <c r="C46" s="123"/>
      <c r="D46" s="125"/>
      <c r="E46" s="113" t="s">
        <v>1492</v>
      </c>
      <c r="F46" s="126">
        <f>SUM(F44:F45)</f>
        <v>1600000</v>
      </c>
      <c r="G46" s="126">
        <f>SUM(G44:G45)</f>
        <v>-1599998</v>
      </c>
      <c r="H46" s="126">
        <f>SUM(H44:H45)</f>
        <v>2</v>
      </c>
    </row>
    <row r="47" spans="1:9" ht="24.75" thickTop="1" x14ac:dyDescent="0.55000000000000004">
      <c r="A47" s="83">
        <v>2</v>
      </c>
      <c r="B47" s="82">
        <v>100000000525</v>
      </c>
      <c r="C47" s="83">
        <v>0</v>
      </c>
      <c r="D47" s="120" t="s">
        <v>21</v>
      </c>
      <c r="E47" s="121" t="s">
        <v>998</v>
      </c>
      <c r="F47" s="128">
        <v>9065333</v>
      </c>
      <c r="G47" s="128">
        <v>-1057090.3</v>
      </c>
      <c r="H47" s="128">
        <v>8008242.7000000002</v>
      </c>
      <c r="I47" s="133"/>
    </row>
    <row r="48" spans="1:9" x14ac:dyDescent="0.55000000000000004">
      <c r="A48" s="83"/>
      <c r="B48" s="82">
        <v>100000000525</v>
      </c>
      <c r="C48" s="83">
        <v>1</v>
      </c>
      <c r="D48" s="120" t="s">
        <v>21</v>
      </c>
      <c r="E48" s="121" t="s">
        <v>998</v>
      </c>
      <c r="F48" s="128">
        <v>1334667</v>
      </c>
      <c r="G48" s="128">
        <v>-1334666</v>
      </c>
      <c r="H48" s="121">
        <v>1</v>
      </c>
      <c r="I48" s="133"/>
    </row>
    <row r="49" spans="1:9" ht="24.75" thickBot="1" x14ac:dyDescent="0.6">
      <c r="A49" s="123"/>
      <c r="B49" s="124"/>
      <c r="C49" s="123"/>
      <c r="D49" s="125"/>
      <c r="E49" s="113" t="s">
        <v>1492</v>
      </c>
      <c r="F49" s="126">
        <f>SUM(F47:F48)</f>
        <v>10400000</v>
      </c>
      <c r="G49" s="126">
        <f>SUM(G47:G48)</f>
        <v>-2391756.2999999998</v>
      </c>
      <c r="H49" s="126">
        <f>SUM(H47:H48)</f>
        <v>8008243.7000000002</v>
      </c>
      <c r="I49" s="133"/>
    </row>
    <row r="50" spans="1:9" ht="24.75" thickTop="1" x14ac:dyDescent="0.55000000000000004">
      <c r="A50" s="83">
        <v>3</v>
      </c>
      <c r="B50" s="82">
        <v>100000000668</v>
      </c>
      <c r="C50" s="83">
        <v>0</v>
      </c>
      <c r="D50" s="120" t="s">
        <v>27</v>
      </c>
      <c r="E50" s="121" t="s">
        <v>1356</v>
      </c>
      <c r="F50" s="128">
        <v>17322865.899999999</v>
      </c>
      <c r="G50" s="128">
        <v>-9555681.1899999995</v>
      </c>
      <c r="H50" s="128">
        <v>7767184.71</v>
      </c>
      <c r="I50" s="133"/>
    </row>
    <row r="51" spans="1:9" x14ac:dyDescent="0.55000000000000004">
      <c r="A51" s="83"/>
      <c r="B51" s="82">
        <v>100000000668</v>
      </c>
      <c r="C51" s="83">
        <v>1</v>
      </c>
      <c r="D51" s="120" t="s">
        <v>27</v>
      </c>
      <c r="E51" s="121" t="s">
        <v>1356</v>
      </c>
      <c r="F51" s="128">
        <v>22661405.100000001</v>
      </c>
      <c r="G51" s="128">
        <v>-22661404.100000001</v>
      </c>
      <c r="H51" s="121">
        <v>1</v>
      </c>
      <c r="I51" s="133"/>
    </row>
    <row r="52" spans="1:9" ht="24.75" thickBot="1" x14ac:dyDescent="0.6">
      <c r="A52" s="123"/>
      <c r="B52" s="124"/>
      <c r="C52" s="123"/>
      <c r="D52" s="125"/>
      <c r="E52" s="113" t="s">
        <v>1492</v>
      </c>
      <c r="F52" s="126">
        <f>SUM(F50:F51)</f>
        <v>39984271</v>
      </c>
      <c r="G52" s="126">
        <f>SUM(G50:G51)</f>
        <v>-32217085.289999999</v>
      </c>
      <c r="H52" s="126">
        <f>SUM(H50:H51)</f>
        <v>7767185.71</v>
      </c>
      <c r="I52" s="133"/>
    </row>
    <row r="53" spans="1:9" ht="24.75" thickTop="1" x14ac:dyDescent="0.55000000000000004">
      <c r="A53" s="191" t="s">
        <v>1357</v>
      </c>
      <c r="B53" s="191"/>
      <c r="C53" s="191"/>
      <c r="D53" s="191"/>
      <c r="E53" s="191"/>
      <c r="F53" s="191"/>
      <c r="G53" s="191"/>
      <c r="H53" s="191"/>
      <c r="I53" s="192"/>
    </row>
    <row r="54" spans="1:9" x14ac:dyDescent="0.55000000000000004">
      <c r="A54" s="113" t="s">
        <v>1144</v>
      </c>
      <c r="B54" s="113" t="s">
        <v>1146</v>
      </c>
      <c r="C54" s="113" t="s">
        <v>1343</v>
      </c>
      <c r="D54" s="114" t="s">
        <v>1145</v>
      </c>
      <c r="E54" s="113" t="s">
        <v>1147</v>
      </c>
      <c r="F54" s="115" t="s">
        <v>1150</v>
      </c>
      <c r="G54" s="115" t="s">
        <v>8</v>
      </c>
      <c r="H54" s="115" t="s">
        <v>1151</v>
      </c>
      <c r="I54" s="113" t="s">
        <v>1152</v>
      </c>
    </row>
    <row r="55" spans="1:9" x14ac:dyDescent="0.55000000000000004">
      <c r="A55" s="117" t="s">
        <v>1153</v>
      </c>
      <c r="B55" s="117" t="s">
        <v>1154</v>
      </c>
      <c r="C55" s="117" t="s">
        <v>1344</v>
      </c>
      <c r="D55" s="118"/>
      <c r="E55" s="117"/>
      <c r="F55" s="119"/>
      <c r="G55" s="119" t="s">
        <v>1345</v>
      </c>
      <c r="H55" s="119"/>
      <c r="I55" s="117"/>
    </row>
    <row r="56" spans="1:9" x14ac:dyDescent="0.55000000000000004">
      <c r="A56" s="83">
        <v>1</v>
      </c>
      <c r="B56" s="82" t="s">
        <v>1515</v>
      </c>
      <c r="C56" s="83">
        <v>0</v>
      </c>
      <c r="D56" s="120" t="s">
        <v>995</v>
      </c>
      <c r="E56" s="121" t="s">
        <v>996</v>
      </c>
      <c r="F56" s="128">
        <v>44160000</v>
      </c>
      <c r="G56" s="108">
        <v>-5599561.6399999997</v>
      </c>
      <c r="H56" s="109">
        <v>38560438.359999999</v>
      </c>
      <c r="I56" s="122"/>
    </row>
    <row r="57" spans="1:9" x14ac:dyDescent="0.55000000000000004">
      <c r="A57" s="83"/>
      <c r="B57" s="82" t="s">
        <v>1516</v>
      </c>
      <c r="C57" s="83">
        <v>1</v>
      </c>
      <c r="D57" s="120" t="s">
        <v>995</v>
      </c>
      <c r="E57" s="121" t="s">
        <v>996</v>
      </c>
      <c r="F57" s="128">
        <v>3840000</v>
      </c>
      <c r="G57" s="128">
        <v>-3839999</v>
      </c>
      <c r="H57" s="121">
        <v>1</v>
      </c>
      <c r="I57" s="122"/>
    </row>
    <row r="58" spans="1:9" ht="24.75" thickBot="1" x14ac:dyDescent="0.6">
      <c r="A58" s="123"/>
      <c r="B58" s="124"/>
      <c r="C58" s="123"/>
      <c r="D58" s="125"/>
      <c r="E58" s="113" t="s">
        <v>1492</v>
      </c>
      <c r="F58" s="126">
        <f>SUM(F56:F57)</f>
        <v>48000000</v>
      </c>
      <c r="G58" s="126">
        <f>SUM(G56:G57)</f>
        <v>-9439560.6400000006</v>
      </c>
      <c r="H58" s="126">
        <f>SUM(H56:H57)</f>
        <v>38560439.359999999</v>
      </c>
      <c r="I58" s="122"/>
    </row>
    <row r="59" spans="1:9" ht="24.75" thickTop="1" x14ac:dyDescent="0.55000000000000004">
      <c r="A59" s="193" t="s">
        <v>1358</v>
      </c>
      <c r="B59" s="194"/>
      <c r="C59" s="194"/>
      <c r="D59" s="194"/>
      <c r="E59" s="194"/>
      <c r="F59" s="194"/>
      <c r="G59" s="194"/>
      <c r="H59" s="194"/>
      <c r="I59" s="195"/>
    </row>
    <row r="60" spans="1:9" x14ac:dyDescent="0.55000000000000004">
      <c r="A60" s="113" t="s">
        <v>1144</v>
      </c>
      <c r="B60" s="113" t="s">
        <v>1146</v>
      </c>
      <c r="C60" s="113" t="s">
        <v>1343</v>
      </c>
      <c r="D60" s="114" t="s">
        <v>1145</v>
      </c>
      <c r="E60" s="113" t="s">
        <v>1147</v>
      </c>
      <c r="F60" s="115" t="s">
        <v>1150</v>
      </c>
      <c r="G60" s="115" t="s">
        <v>8</v>
      </c>
      <c r="H60" s="115" t="s">
        <v>1151</v>
      </c>
      <c r="I60" s="113" t="s">
        <v>1152</v>
      </c>
    </row>
    <row r="61" spans="1:9" x14ac:dyDescent="0.55000000000000004">
      <c r="A61" s="117" t="s">
        <v>1153</v>
      </c>
      <c r="B61" s="117" t="s">
        <v>1154</v>
      </c>
      <c r="C61" s="117" t="s">
        <v>1344</v>
      </c>
      <c r="D61" s="118"/>
      <c r="E61" s="117"/>
      <c r="F61" s="119"/>
      <c r="G61" s="119" t="s">
        <v>1345</v>
      </c>
      <c r="H61" s="119"/>
      <c r="I61" s="117"/>
    </row>
    <row r="62" spans="1:9" x14ac:dyDescent="0.55000000000000004">
      <c r="A62" s="83">
        <v>1</v>
      </c>
      <c r="B62" s="82" t="s">
        <v>1517</v>
      </c>
      <c r="C62" s="83">
        <v>0</v>
      </c>
      <c r="D62" s="120" t="s">
        <v>27</v>
      </c>
      <c r="E62" s="121" t="s">
        <v>1359</v>
      </c>
      <c r="F62" s="128">
        <v>2330477.5099999998</v>
      </c>
      <c r="G62" s="128">
        <v>-1180114.1399999999</v>
      </c>
      <c r="H62" s="128">
        <v>1150363.3700000001</v>
      </c>
      <c r="I62" s="122"/>
    </row>
    <row r="63" spans="1:9" x14ac:dyDescent="0.55000000000000004">
      <c r="A63" s="83"/>
      <c r="B63" s="82" t="s">
        <v>1518</v>
      </c>
      <c r="C63" s="83">
        <v>1</v>
      </c>
      <c r="D63" s="120" t="s">
        <v>27</v>
      </c>
      <c r="E63" s="121" t="s">
        <v>1359</v>
      </c>
      <c r="F63" s="128">
        <v>2607356.9900000002</v>
      </c>
      <c r="G63" s="128">
        <v>-2607355.9900000002</v>
      </c>
      <c r="H63" s="121">
        <v>1</v>
      </c>
      <c r="I63" s="122"/>
    </row>
    <row r="64" spans="1:9" ht="24.75" thickBot="1" x14ac:dyDescent="0.6">
      <c r="A64" s="123"/>
      <c r="B64" s="124"/>
      <c r="C64" s="123"/>
      <c r="D64" s="125"/>
      <c r="E64" s="113" t="s">
        <v>1492</v>
      </c>
      <c r="F64" s="126">
        <f>SUM(F62:F63)</f>
        <v>4937834.5</v>
      </c>
      <c r="G64" s="126">
        <f>SUM(G62:G63)</f>
        <v>-3787470.13</v>
      </c>
      <c r="H64" s="126">
        <f>SUM(H62:H63)</f>
        <v>1150364.3700000001</v>
      </c>
      <c r="I64" s="122"/>
    </row>
    <row r="65" spans="1:9" ht="24.75" thickTop="1" x14ac:dyDescent="0.55000000000000004">
      <c r="A65" s="188" t="s">
        <v>1341</v>
      </c>
      <c r="B65" s="188"/>
      <c r="C65" s="188"/>
      <c r="D65" s="188"/>
      <c r="E65" s="188"/>
      <c r="F65" s="188"/>
      <c r="G65" s="188"/>
      <c r="H65" s="188"/>
      <c r="I65" s="188"/>
    </row>
    <row r="66" spans="1:9" x14ac:dyDescent="0.55000000000000004">
      <c r="A66" s="188" t="s">
        <v>1141</v>
      </c>
      <c r="B66" s="188"/>
      <c r="C66" s="188"/>
      <c r="D66" s="188"/>
      <c r="E66" s="188"/>
      <c r="F66" s="188"/>
      <c r="G66" s="188"/>
      <c r="H66" s="188"/>
      <c r="I66" s="188"/>
    </row>
    <row r="67" spans="1:9" x14ac:dyDescent="0.55000000000000004">
      <c r="A67" s="188" t="s">
        <v>1185</v>
      </c>
      <c r="B67" s="188"/>
      <c r="C67" s="188"/>
      <c r="D67" s="188"/>
      <c r="E67" s="188"/>
      <c r="F67" s="188"/>
      <c r="G67" s="188"/>
      <c r="H67" s="188"/>
      <c r="I67" s="188"/>
    </row>
    <row r="68" spans="1:9" s="116" customFormat="1" x14ac:dyDescent="0.55000000000000004">
      <c r="A68" s="190" t="s">
        <v>1360</v>
      </c>
      <c r="B68" s="190"/>
      <c r="C68" s="190"/>
      <c r="D68" s="190"/>
      <c r="E68" s="190"/>
      <c r="F68" s="190"/>
      <c r="G68" s="190"/>
      <c r="H68" s="190"/>
      <c r="I68" s="190"/>
    </row>
    <row r="69" spans="1:9" s="116" customFormat="1" x14ac:dyDescent="0.55000000000000004">
      <c r="A69" s="113" t="s">
        <v>1144</v>
      </c>
      <c r="B69" s="113" t="s">
        <v>1146</v>
      </c>
      <c r="C69" s="113" t="s">
        <v>1343</v>
      </c>
      <c r="D69" s="114" t="s">
        <v>1145</v>
      </c>
      <c r="E69" s="113" t="s">
        <v>1147</v>
      </c>
      <c r="F69" s="115" t="s">
        <v>1150</v>
      </c>
      <c r="G69" s="115" t="s">
        <v>8</v>
      </c>
      <c r="H69" s="115" t="s">
        <v>1151</v>
      </c>
      <c r="I69" s="113" t="s">
        <v>1152</v>
      </c>
    </row>
    <row r="70" spans="1:9" x14ac:dyDescent="0.55000000000000004">
      <c r="A70" s="117" t="s">
        <v>1153</v>
      </c>
      <c r="B70" s="117" t="s">
        <v>1154</v>
      </c>
      <c r="C70" s="117" t="s">
        <v>1344</v>
      </c>
      <c r="D70" s="118"/>
      <c r="E70" s="117"/>
      <c r="F70" s="119"/>
      <c r="G70" s="119" t="s">
        <v>1345</v>
      </c>
      <c r="H70" s="119"/>
      <c r="I70" s="117"/>
    </row>
    <row r="71" spans="1:9" x14ac:dyDescent="0.55000000000000004">
      <c r="A71" s="83">
        <v>1</v>
      </c>
      <c r="B71" s="82" t="s">
        <v>1519</v>
      </c>
      <c r="C71" s="83">
        <v>0</v>
      </c>
      <c r="D71" s="120" t="s">
        <v>27</v>
      </c>
      <c r="E71" s="121" t="s">
        <v>1361</v>
      </c>
      <c r="F71" s="128">
        <v>609776.80000000005</v>
      </c>
      <c r="G71" s="128">
        <v>-308780.58</v>
      </c>
      <c r="H71" s="128">
        <v>300996.21999999997</v>
      </c>
      <c r="I71" s="122"/>
    </row>
    <row r="72" spans="1:9" x14ac:dyDescent="0.55000000000000004">
      <c r="A72" s="83"/>
      <c r="B72" s="82" t="s">
        <v>1520</v>
      </c>
      <c r="C72" s="83">
        <v>1</v>
      </c>
      <c r="D72" s="120" t="s">
        <v>27</v>
      </c>
      <c r="E72" s="121" t="s">
        <v>1361</v>
      </c>
      <c r="F72" s="128">
        <v>682223.2</v>
      </c>
      <c r="G72" s="128">
        <v>-682222.2</v>
      </c>
      <c r="H72" s="121">
        <v>1</v>
      </c>
      <c r="I72" s="121"/>
    </row>
    <row r="73" spans="1:9" ht="24.75" thickBot="1" x14ac:dyDescent="0.6">
      <c r="A73" s="123"/>
      <c r="B73" s="124"/>
      <c r="C73" s="123"/>
      <c r="D73" s="125"/>
      <c r="E73" s="113" t="s">
        <v>1492</v>
      </c>
      <c r="F73" s="126">
        <f>SUM(F71:F72)</f>
        <v>1292000</v>
      </c>
      <c r="G73" s="126">
        <f>SUM(G71:G72)</f>
        <v>-991002.78</v>
      </c>
      <c r="H73" s="126">
        <f>SUM(H71:H72)</f>
        <v>300997.21999999997</v>
      </c>
      <c r="I73" s="122"/>
    </row>
    <row r="74" spans="1:9" ht="24.75" thickTop="1" x14ac:dyDescent="0.55000000000000004">
      <c r="A74" s="83"/>
      <c r="B74" s="83"/>
      <c r="C74" s="83"/>
      <c r="D74" s="120"/>
      <c r="E74" s="121"/>
      <c r="F74" s="134"/>
      <c r="G74" s="134"/>
      <c r="H74" s="134"/>
      <c r="I74" s="121"/>
    </row>
    <row r="75" spans="1:9" s="116" customFormat="1" x14ac:dyDescent="0.55000000000000004">
      <c r="A75" s="190" t="s">
        <v>1362</v>
      </c>
      <c r="B75" s="190"/>
      <c r="C75" s="190"/>
      <c r="D75" s="190"/>
      <c r="E75" s="190"/>
      <c r="F75" s="190"/>
      <c r="G75" s="190"/>
      <c r="H75" s="190"/>
      <c r="I75" s="190"/>
    </row>
    <row r="76" spans="1:9" s="116" customFormat="1" x14ac:dyDescent="0.55000000000000004">
      <c r="A76" s="113" t="s">
        <v>1144</v>
      </c>
      <c r="B76" s="113" t="s">
        <v>1146</v>
      </c>
      <c r="C76" s="113" t="s">
        <v>1343</v>
      </c>
      <c r="D76" s="114" t="s">
        <v>1145</v>
      </c>
      <c r="E76" s="113" t="s">
        <v>1147</v>
      </c>
      <c r="F76" s="115" t="s">
        <v>1150</v>
      </c>
      <c r="G76" s="115" t="s">
        <v>8</v>
      </c>
      <c r="H76" s="115" t="s">
        <v>1151</v>
      </c>
      <c r="I76" s="113" t="s">
        <v>1152</v>
      </c>
    </row>
    <row r="77" spans="1:9" x14ac:dyDescent="0.55000000000000004">
      <c r="A77" s="117" t="s">
        <v>1153</v>
      </c>
      <c r="B77" s="117" t="s">
        <v>1154</v>
      </c>
      <c r="C77" s="117" t="s">
        <v>1344</v>
      </c>
      <c r="D77" s="118"/>
      <c r="E77" s="117"/>
      <c r="F77" s="119"/>
      <c r="G77" s="119" t="s">
        <v>1345</v>
      </c>
      <c r="H77" s="119"/>
      <c r="I77" s="117"/>
    </row>
    <row r="78" spans="1:9" x14ac:dyDescent="0.55000000000000004">
      <c r="A78" s="83">
        <v>1</v>
      </c>
      <c r="B78" s="82" t="s">
        <v>1521</v>
      </c>
      <c r="C78" s="83">
        <v>0</v>
      </c>
      <c r="D78" s="120" t="s">
        <v>27</v>
      </c>
      <c r="E78" s="121" t="s">
        <v>186</v>
      </c>
      <c r="F78" s="128">
        <v>840094.98</v>
      </c>
      <c r="G78" s="128">
        <v>-425409.79</v>
      </c>
      <c r="H78" s="128">
        <v>414685.19</v>
      </c>
      <c r="I78" s="83"/>
    </row>
    <row r="79" spans="1:9" ht="21.75" customHeight="1" x14ac:dyDescent="0.55000000000000004">
      <c r="A79" s="83"/>
      <c r="B79" s="82" t="s">
        <v>1522</v>
      </c>
      <c r="C79" s="83">
        <v>1</v>
      </c>
      <c r="D79" s="120" t="s">
        <v>27</v>
      </c>
      <c r="E79" s="121" t="s">
        <v>186</v>
      </c>
      <c r="F79" s="128">
        <v>939905.02</v>
      </c>
      <c r="G79" s="128">
        <v>-939904.02</v>
      </c>
      <c r="H79" s="121">
        <v>1</v>
      </c>
      <c r="I79" s="121"/>
    </row>
    <row r="80" spans="1:9" ht="24.75" thickBot="1" x14ac:dyDescent="0.6">
      <c r="A80" s="123"/>
      <c r="B80" s="124"/>
      <c r="C80" s="123"/>
      <c r="D80" s="125"/>
      <c r="E80" s="113" t="s">
        <v>1492</v>
      </c>
      <c r="F80" s="126">
        <f>SUM(F78:F79)</f>
        <v>1780000</v>
      </c>
      <c r="G80" s="126">
        <f>SUM(G78:G79)</f>
        <v>-1365313.81</v>
      </c>
      <c r="H80" s="126">
        <f>SUM(H78:H79)</f>
        <v>414686.19</v>
      </c>
      <c r="I80" s="83"/>
    </row>
    <row r="81" spans="1:9" ht="21.75" customHeight="1" thickTop="1" x14ac:dyDescent="0.55000000000000004">
      <c r="A81" s="83"/>
      <c r="B81" s="82"/>
      <c r="C81" s="83"/>
      <c r="D81" s="120"/>
      <c r="E81" s="121"/>
      <c r="F81" s="128"/>
      <c r="G81" s="128"/>
      <c r="H81" s="121"/>
      <c r="I81" s="121"/>
    </row>
    <row r="82" spans="1:9" s="116" customFormat="1" x14ac:dyDescent="0.55000000000000004">
      <c r="A82" s="190" t="s">
        <v>1363</v>
      </c>
      <c r="B82" s="190"/>
      <c r="C82" s="190"/>
      <c r="D82" s="190"/>
      <c r="E82" s="190"/>
      <c r="F82" s="190"/>
      <c r="G82" s="190"/>
      <c r="H82" s="190"/>
      <c r="I82" s="190"/>
    </row>
    <row r="83" spans="1:9" s="116" customFormat="1" x14ac:dyDescent="0.55000000000000004">
      <c r="A83" s="113" t="s">
        <v>1144</v>
      </c>
      <c r="B83" s="113" t="s">
        <v>1146</v>
      </c>
      <c r="C83" s="113" t="s">
        <v>1343</v>
      </c>
      <c r="D83" s="114" t="s">
        <v>1145</v>
      </c>
      <c r="E83" s="113" t="s">
        <v>1147</v>
      </c>
      <c r="F83" s="115" t="s">
        <v>1150</v>
      </c>
      <c r="G83" s="115" t="s">
        <v>8</v>
      </c>
      <c r="H83" s="115" t="s">
        <v>1151</v>
      </c>
      <c r="I83" s="113" t="s">
        <v>1152</v>
      </c>
    </row>
    <row r="84" spans="1:9" x14ac:dyDescent="0.55000000000000004">
      <c r="A84" s="117" t="s">
        <v>1153</v>
      </c>
      <c r="B84" s="117" t="s">
        <v>1154</v>
      </c>
      <c r="C84" s="117" t="s">
        <v>1344</v>
      </c>
      <c r="D84" s="118"/>
      <c r="E84" s="117"/>
      <c r="F84" s="119"/>
      <c r="G84" s="119" t="s">
        <v>1345</v>
      </c>
      <c r="H84" s="119"/>
      <c r="I84" s="117"/>
    </row>
    <row r="85" spans="1:9" x14ac:dyDescent="0.55000000000000004">
      <c r="A85" s="83">
        <v>1</v>
      </c>
      <c r="B85" s="82">
        <v>100000000081</v>
      </c>
      <c r="C85" s="83">
        <v>0</v>
      </c>
      <c r="D85" s="120" t="s">
        <v>79</v>
      </c>
      <c r="E85" s="121" t="s">
        <v>1364</v>
      </c>
      <c r="F85" s="128">
        <v>250000</v>
      </c>
      <c r="G85" s="128">
        <v>-205479.46</v>
      </c>
      <c r="H85" s="128">
        <v>44520.54</v>
      </c>
      <c r="I85" s="83"/>
    </row>
    <row r="86" spans="1:9" ht="21.75" customHeight="1" x14ac:dyDescent="0.55000000000000004">
      <c r="A86" s="83"/>
      <c r="B86" s="82"/>
      <c r="C86" s="83"/>
      <c r="D86" s="120"/>
      <c r="E86" s="121"/>
      <c r="F86" s="128"/>
      <c r="G86" s="128"/>
      <c r="H86" s="121"/>
      <c r="I86" s="121"/>
    </row>
    <row r="87" spans="1:9" s="116" customFormat="1" x14ac:dyDescent="0.55000000000000004">
      <c r="A87" s="190" t="s">
        <v>1365</v>
      </c>
      <c r="B87" s="190"/>
      <c r="C87" s="190"/>
      <c r="D87" s="190"/>
      <c r="E87" s="190"/>
      <c r="F87" s="190"/>
      <c r="G87" s="190"/>
      <c r="H87" s="190"/>
      <c r="I87" s="190"/>
    </row>
    <row r="88" spans="1:9" s="116" customFormat="1" x14ac:dyDescent="0.55000000000000004">
      <c r="A88" s="113" t="s">
        <v>1144</v>
      </c>
      <c r="B88" s="113" t="s">
        <v>1146</v>
      </c>
      <c r="C88" s="113" t="s">
        <v>1343</v>
      </c>
      <c r="D88" s="114" t="s">
        <v>1145</v>
      </c>
      <c r="E88" s="113" t="s">
        <v>1147</v>
      </c>
      <c r="F88" s="115" t="s">
        <v>1150</v>
      </c>
      <c r="G88" s="115" t="s">
        <v>8</v>
      </c>
      <c r="H88" s="115" t="s">
        <v>1151</v>
      </c>
      <c r="I88" s="113" t="s">
        <v>1152</v>
      </c>
    </row>
    <row r="89" spans="1:9" x14ac:dyDescent="0.55000000000000004">
      <c r="A89" s="117" t="s">
        <v>1153</v>
      </c>
      <c r="B89" s="117" t="s">
        <v>1154</v>
      </c>
      <c r="C89" s="117" t="s">
        <v>1344</v>
      </c>
      <c r="D89" s="118"/>
      <c r="E89" s="117"/>
      <c r="F89" s="119"/>
      <c r="G89" s="119" t="s">
        <v>1345</v>
      </c>
      <c r="H89" s="119"/>
      <c r="I89" s="117"/>
    </row>
    <row r="90" spans="1:9" x14ac:dyDescent="0.55000000000000004">
      <c r="A90" s="83">
        <v>1</v>
      </c>
      <c r="B90" s="82" t="s">
        <v>1523</v>
      </c>
      <c r="C90" s="83">
        <v>0</v>
      </c>
      <c r="D90" s="120" t="s">
        <v>27</v>
      </c>
      <c r="E90" s="121" t="s">
        <v>1366</v>
      </c>
      <c r="F90" s="128">
        <v>505139.73</v>
      </c>
      <c r="G90" s="72">
        <v>-289885.09999999998</v>
      </c>
      <c r="H90" s="72">
        <v>215254.63</v>
      </c>
      <c r="I90" s="135"/>
    </row>
    <row r="91" spans="1:9" x14ac:dyDescent="0.55000000000000004">
      <c r="A91" s="83"/>
      <c r="B91" s="82" t="s">
        <v>1524</v>
      </c>
      <c r="C91" s="83">
        <v>1</v>
      </c>
      <c r="D91" s="120" t="s">
        <v>27</v>
      </c>
      <c r="E91" s="121" t="s">
        <v>1366</v>
      </c>
      <c r="F91" s="128">
        <v>707860.27</v>
      </c>
      <c r="G91" s="72">
        <v>-707859.27</v>
      </c>
      <c r="H91" s="72">
        <v>1</v>
      </c>
      <c r="I91" s="135"/>
    </row>
    <row r="92" spans="1:9" ht="24.75" thickBot="1" x14ac:dyDescent="0.6">
      <c r="A92" s="83"/>
      <c r="B92" s="82"/>
      <c r="C92" s="83"/>
      <c r="D92" s="120"/>
      <c r="E92" s="81" t="s">
        <v>1492</v>
      </c>
      <c r="F92" s="126">
        <f>SUM(F90:F91)</f>
        <v>1213000</v>
      </c>
      <c r="G92" s="126">
        <f>SUM(G90:G91)</f>
        <v>-997744.37</v>
      </c>
      <c r="H92" s="126">
        <f>SUM(H90:H91)</f>
        <v>215255.63</v>
      </c>
      <c r="I92" s="135"/>
    </row>
    <row r="93" spans="1:9" ht="24.75" thickTop="1" x14ac:dyDescent="0.55000000000000004">
      <c r="A93" s="117"/>
      <c r="B93" s="117"/>
      <c r="C93" s="117"/>
      <c r="D93" s="118"/>
      <c r="E93" s="117"/>
      <c r="F93" s="119"/>
      <c r="G93" s="119"/>
      <c r="H93" s="119"/>
      <c r="I93" s="117"/>
    </row>
    <row r="94" spans="1:9" s="116" customFormat="1" ht="37.15" customHeight="1" x14ac:dyDescent="0.55000000000000004">
      <c r="A94" s="190" t="s">
        <v>1367</v>
      </c>
      <c r="B94" s="190"/>
      <c r="C94" s="190"/>
      <c r="D94" s="190"/>
      <c r="E94" s="190"/>
      <c r="F94" s="190"/>
      <c r="G94" s="190"/>
      <c r="H94" s="190"/>
      <c r="I94" s="190"/>
    </row>
    <row r="95" spans="1:9" s="116" customFormat="1" x14ac:dyDescent="0.55000000000000004">
      <c r="A95" s="113" t="s">
        <v>1144</v>
      </c>
      <c r="B95" s="113" t="s">
        <v>1146</v>
      </c>
      <c r="C95" s="113" t="s">
        <v>1343</v>
      </c>
      <c r="D95" s="114" t="s">
        <v>1145</v>
      </c>
      <c r="E95" s="113" t="s">
        <v>1147</v>
      </c>
      <c r="F95" s="115" t="s">
        <v>1150</v>
      </c>
      <c r="G95" s="115" t="s">
        <v>8</v>
      </c>
      <c r="H95" s="115" t="s">
        <v>1151</v>
      </c>
      <c r="I95" s="113" t="s">
        <v>1152</v>
      </c>
    </row>
    <row r="96" spans="1:9" x14ac:dyDescent="0.55000000000000004">
      <c r="A96" s="117" t="s">
        <v>1153</v>
      </c>
      <c r="B96" s="117" t="s">
        <v>1154</v>
      </c>
      <c r="C96" s="117" t="s">
        <v>1344</v>
      </c>
      <c r="D96" s="118"/>
      <c r="E96" s="117"/>
      <c r="F96" s="119"/>
      <c r="G96" s="119" t="s">
        <v>1345</v>
      </c>
      <c r="H96" s="119"/>
      <c r="I96" s="117"/>
    </row>
    <row r="97" spans="1:9" x14ac:dyDescent="0.55000000000000004">
      <c r="A97" s="83">
        <v>1</v>
      </c>
      <c r="B97" s="82">
        <v>100000000697</v>
      </c>
      <c r="C97" s="83">
        <v>0</v>
      </c>
      <c r="D97" s="120" t="s">
        <v>27</v>
      </c>
      <c r="E97" s="121" t="s">
        <v>1368</v>
      </c>
      <c r="F97" s="128">
        <v>789547.69</v>
      </c>
      <c r="G97" s="128">
        <v>-399813.5</v>
      </c>
      <c r="H97" s="128">
        <v>389734.19</v>
      </c>
      <c r="I97" s="117"/>
    </row>
    <row r="98" spans="1:9" x14ac:dyDescent="0.55000000000000004">
      <c r="A98" s="83"/>
      <c r="B98" s="82">
        <v>100000000697</v>
      </c>
      <c r="C98" s="83">
        <v>1</v>
      </c>
      <c r="D98" s="120" t="s">
        <v>27</v>
      </c>
      <c r="E98" s="121" t="s">
        <v>1368</v>
      </c>
      <c r="F98" s="128">
        <v>883352.31</v>
      </c>
      <c r="G98" s="128">
        <v>-883351.31</v>
      </c>
      <c r="H98" s="121">
        <v>1</v>
      </c>
      <c r="I98" s="117"/>
    </row>
    <row r="99" spans="1:9" ht="24.75" thickBot="1" x14ac:dyDescent="0.6">
      <c r="A99" s="83"/>
      <c r="B99" s="82"/>
      <c r="C99" s="83"/>
      <c r="D99" s="120"/>
      <c r="E99" s="81" t="s">
        <v>1492</v>
      </c>
      <c r="F99" s="126">
        <f>SUM(F97:F98)</f>
        <v>1672900</v>
      </c>
      <c r="G99" s="126">
        <f>SUM(G97:G98)</f>
        <v>-1283164.81</v>
      </c>
      <c r="H99" s="126">
        <f>SUM(H97:H98)</f>
        <v>389735.19</v>
      </c>
      <c r="I99" s="135"/>
    </row>
    <row r="100" spans="1:9" ht="24.75" thickTop="1" x14ac:dyDescent="0.55000000000000004">
      <c r="A100" s="83">
        <v>2</v>
      </c>
      <c r="B100" s="82">
        <v>100000000698</v>
      </c>
      <c r="C100" s="83">
        <v>0</v>
      </c>
      <c r="D100" s="120" t="s">
        <v>27</v>
      </c>
      <c r="E100" s="121" t="s">
        <v>1369</v>
      </c>
      <c r="F100" s="128">
        <v>404850.26</v>
      </c>
      <c r="G100" s="128">
        <v>-205009.28</v>
      </c>
      <c r="H100" s="128">
        <v>199840.98</v>
      </c>
      <c r="I100" s="117"/>
    </row>
    <row r="101" spans="1:9" x14ac:dyDescent="0.55000000000000004">
      <c r="A101" s="83"/>
      <c r="B101" s="82">
        <v>100000000698</v>
      </c>
      <c r="C101" s="83">
        <v>1</v>
      </c>
      <c r="D101" s="120" t="s">
        <v>27</v>
      </c>
      <c r="E101" s="121" t="s">
        <v>1369</v>
      </c>
      <c r="F101" s="128">
        <v>452949.74</v>
      </c>
      <c r="G101" s="128">
        <v>-452948.74</v>
      </c>
      <c r="H101" s="121">
        <v>1</v>
      </c>
      <c r="I101" s="117"/>
    </row>
    <row r="102" spans="1:9" ht="24.75" thickBot="1" x14ac:dyDescent="0.6">
      <c r="A102" s="83"/>
      <c r="B102" s="82"/>
      <c r="C102" s="83"/>
      <c r="D102" s="120"/>
      <c r="E102" s="81" t="s">
        <v>1492</v>
      </c>
      <c r="F102" s="126">
        <f>SUM(F100:F101)</f>
        <v>857800</v>
      </c>
      <c r="G102" s="126">
        <f>SUM(G100:G101)</f>
        <v>-657958.02</v>
      </c>
      <c r="H102" s="126">
        <f>SUM(H100:H101)</f>
        <v>199841.98</v>
      </c>
      <c r="I102" s="135"/>
    </row>
    <row r="103" spans="1:9" ht="24.75" thickTop="1" x14ac:dyDescent="0.55000000000000004">
      <c r="A103" s="83">
        <v>3</v>
      </c>
      <c r="B103" s="82">
        <v>100000000694</v>
      </c>
      <c r="C103" s="83">
        <v>0</v>
      </c>
      <c r="D103" s="120" t="s">
        <v>27</v>
      </c>
      <c r="E103" s="121" t="s">
        <v>1370</v>
      </c>
      <c r="F103" s="128">
        <v>2621369.86</v>
      </c>
      <c r="G103" s="128">
        <v>-1427953.87</v>
      </c>
      <c r="H103" s="128">
        <v>1193415.99</v>
      </c>
      <c r="I103" s="117"/>
    </row>
    <row r="104" spans="1:9" x14ac:dyDescent="0.55000000000000004">
      <c r="A104" s="83"/>
      <c r="B104" s="82">
        <v>100000000694</v>
      </c>
      <c r="C104" s="83">
        <v>1</v>
      </c>
      <c r="D104" s="120" t="s">
        <v>27</v>
      </c>
      <c r="E104" s="121" t="s">
        <v>1370</v>
      </c>
      <c r="F104" s="128">
        <v>3358630.14</v>
      </c>
      <c r="G104" s="128">
        <v>-3358629.14</v>
      </c>
      <c r="H104" s="121">
        <v>1</v>
      </c>
      <c r="I104" s="117"/>
    </row>
    <row r="105" spans="1:9" ht="24.75" thickBot="1" x14ac:dyDescent="0.6">
      <c r="A105" s="83"/>
      <c r="B105" s="82"/>
      <c r="C105" s="83"/>
      <c r="D105" s="120"/>
      <c r="E105" s="81" t="s">
        <v>1492</v>
      </c>
      <c r="F105" s="126">
        <f>SUM(F103:F104)</f>
        <v>5980000</v>
      </c>
      <c r="G105" s="126">
        <f>SUM(G103:G104)</f>
        <v>-4786583.01</v>
      </c>
      <c r="H105" s="126">
        <f>SUM(H103:H104)</f>
        <v>1193416.99</v>
      </c>
      <c r="I105" s="135"/>
    </row>
    <row r="106" spans="1:9" ht="24.75" thickTop="1" x14ac:dyDescent="0.55000000000000004">
      <c r="A106" s="83">
        <v>4</v>
      </c>
      <c r="B106" s="82">
        <v>100000000696</v>
      </c>
      <c r="C106" s="83">
        <v>0</v>
      </c>
      <c r="D106" s="120" t="s">
        <v>27</v>
      </c>
      <c r="E106" s="121" t="s">
        <v>1371</v>
      </c>
      <c r="F106" s="128">
        <v>5456388.8099999996</v>
      </c>
      <c r="G106" s="128">
        <v>-2763022.42</v>
      </c>
      <c r="H106" s="128">
        <v>2693366.39</v>
      </c>
      <c r="I106" s="117"/>
    </row>
    <row r="107" spans="1:9" x14ac:dyDescent="0.55000000000000004">
      <c r="A107" s="83"/>
      <c r="B107" s="82">
        <v>100000000696</v>
      </c>
      <c r="C107" s="83">
        <v>1</v>
      </c>
      <c r="D107" s="120" t="s">
        <v>27</v>
      </c>
      <c r="E107" s="121" t="s">
        <v>1371</v>
      </c>
      <c r="F107" s="128">
        <v>6104651.7300000004</v>
      </c>
      <c r="G107" s="128">
        <v>-6104650.7300000004</v>
      </c>
      <c r="H107" s="121">
        <v>1</v>
      </c>
      <c r="I107" s="117"/>
    </row>
    <row r="108" spans="1:9" ht="24.75" thickBot="1" x14ac:dyDescent="0.6">
      <c r="A108" s="83"/>
      <c r="B108" s="82"/>
      <c r="C108" s="83"/>
      <c r="D108" s="120"/>
      <c r="E108" s="81" t="s">
        <v>1492</v>
      </c>
      <c r="F108" s="126">
        <f>SUM(F106:F107)</f>
        <v>11561040.539999999</v>
      </c>
      <c r="G108" s="126">
        <f>SUM(G106:G107)</f>
        <v>-8867673.1500000004</v>
      </c>
      <c r="H108" s="126">
        <f>SUM(H106:H107)</f>
        <v>2693367.39</v>
      </c>
      <c r="I108" s="135"/>
    </row>
    <row r="109" spans="1:9" ht="24.75" thickTop="1" x14ac:dyDescent="0.55000000000000004">
      <c r="A109" s="83"/>
      <c r="B109" s="83"/>
      <c r="C109" s="83"/>
      <c r="D109" s="120"/>
      <c r="E109" s="121"/>
      <c r="F109" s="134"/>
      <c r="G109" s="134"/>
      <c r="H109" s="134"/>
      <c r="I109" s="117"/>
    </row>
    <row r="110" spans="1:9" x14ac:dyDescent="0.55000000000000004">
      <c r="A110" s="196" t="s">
        <v>1372</v>
      </c>
      <c r="B110" s="196"/>
      <c r="C110" s="196"/>
      <c r="D110" s="196"/>
      <c r="E110" s="196"/>
      <c r="F110" s="196"/>
      <c r="G110" s="196"/>
      <c r="H110" s="196"/>
      <c r="I110" s="196"/>
    </row>
    <row r="111" spans="1:9" x14ac:dyDescent="0.55000000000000004">
      <c r="A111" s="113" t="s">
        <v>1144</v>
      </c>
      <c r="B111" s="113" t="s">
        <v>1146</v>
      </c>
      <c r="C111" s="113" t="s">
        <v>1343</v>
      </c>
      <c r="D111" s="114" t="s">
        <v>1145</v>
      </c>
      <c r="E111" s="113" t="s">
        <v>1147</v>
      </c>
      <c r="F111" s="115" t="s">
        <v>1150</v>
      </c>
      <c r="G111" s="115" t="s">
        <v>8</v>
      </c>
      <c r="H111" s="115" t="s">
        <v>1151</v>
      </c>
      <c r="I111" s="113" t="s">
        <v>1152</v>
      </c>
    </row>
    <row r="112" spans="1:9" s="116" customFormat="1" ht="31.15" customHeight="1" x14ac:dyDescent="0.55000000000000004">
      <c r="A112" s="117" t="s">
        <v>1153</v>
      </c>
      <c r="B112" s="117" t="s">
        <v>1154</v>
      </c>
      <c r="C112" s="117" t="s">
        <v>1344</v>
      </c>
      <c r="D112" s="118"/>
      <c r="E112" s="117"/>
      <c r="F112" s="119"/>
      <c r="G112" s="119" t="s">
        <v>1345</v>
      </c>
      <c r="H112" s="119"/>
      <c r="I112" s="117"/>
    </row>
    <row r="113" spans="1:9" s="116" customFormat="1" x14ac:dyDescent="0.55000000000000004">
      <c r="A113" s="135">
        <v>1</v>
      </c>
      <c r="B113" s="82" t="s">
        <v>1533</v>
      </c>
      <c r="C113" s="83">
        <v>0</v>
      </c>
      <c r="D113" s="120" t="s">
        <v>27</v>
      </c>
      <c r="E113" s="121" t="s">
        <v>34</v>
      </c>
      <c r="F113" s="128">
        <v>279062.28000000003</v>
      </c>
      <c r="G113" s="128">
        <v>-141312.4</v>
      </c>
      <c r="H113" s="128">
        <v>137749.88</v>
      </c>
      <c r="I113" s="117"/>
    </row>
    <row r="114" spans="1:9" x14ac:dyDescent="0.55000000000000004">
      <c r="A114" s="83"/>
      <c r="B114" s="82" t="s">
        <v>1534</v>
      </c>
      <c r="C114" s="83">
        <v>1</v>
      </c>
      <c r="D114" s="120" t="s">
        <v>27</v>
      </c>
      <c r="E114" s="121" t="s">
        <v>34</v>
      </c>
      <c r="F114" s="128">
        <v>309937.71999999997</v>
      </c>
      <c r="G114" s="128">
        <v>-309936.71999999997</v>
      </c>
      <c r="H114" s="121">
        <v>1</v>
      </c>
      <c r="I114" s="81"/>
    </row>
    <row r="115" spans="1:9" ht="24.75" thickBot="1" x14ac:dyDescent="0.6">
      <c r="A115" s="83"/>
      <c r="B115" s="82"/>
      <c r="C115" s="83"/>
      <c r="D115" s="120"/>
      <c r="E115" s="81" t="s">
        <v>1492</v>
      </c>
      <c r="F115" s="126">
        <f>SUM(F113:F114)</f>
        <v>589000</v>
      </c>
      <c r="G115" s="126">
        <f>SUM(G113:G114)</f>
        <v>-451249.12</v>
      </c>
      <c r="H115" s="126">
        <f>SUM(H113:H114)</f>
        <v>137750.88</v>
      </c>
      <c r="I115" s="81"/>
    </row>
    <row r="116" spans="1:9" ht="24.75" thickTop="1" x14ac:dyDescent="0.55000000000000004">
      <c r="A116" s="81"/>
      <c r="B116" s="81"/>
      <c r="C116" s="81"/>
      <c r="D116" s="120"/>
      <c r="E116" s="121"/>
      <c r="F116" s="134"/>
      <c r="G116" s="134"/>
      <c r="H116" s="134"/>
      <c r="I116" s="81"/>
    </row>
    <row r="117" spans="1:9" x14ac:dyDescent="0.55000000000000004">
      <c r="A117" s="196" t="s">
        <v>1373</v>
      </c>
      <c r="B117" s="196"/>
      <c r="C117" s="196"/>
      <c r="D117" s="196"/>
      <c r="E117" s="196"/>
      <c r="F117" s="196"/>
      <c r="G117" s="196"/>
      <c r="H117" s="196"/>
      <c r="I117" s="196"/>
    </row>
    <row r="118" spans="1:9" x14ac:dyDescent="0.55000000000000004">
      <c r="A118" s="113" t="s">
        <v>1144</v>
      </c>
      <c r="B118" s="113" t="s">
        <v>1146</v>
      </c>
      <c r="C118" s="113" t="s">
        <v>1343</v>
      </c>
      <c r="D118" s="114" t="s">
        <v>1145</v>
      </c>
      <c r="E118" s="113" t="s">
        <v>1147</v>
      </c>
      <c r="F118" s="115" t="s">
        <v>1150</v>
      </c>
      <c r="G118" s="115" t="s">
        <v>8</v>
      </c>
      <c r="H118" s="115" t="s">
        <v>1151</v>
      </c>
      <c r="I118" s="113" t="s">
        <v>1152</v>
      </c>
    </row>
    <row r="119" spans="1:9" s="116" customFormat="1" ht="31.15" customHeight="1" x14ac:dyDescent="0.55000000000000004">
      <c r="A119" s="117" t="s">
        <v>1153</v>
      </c>
      <c r="B119" s="117" t="s">
        <v>1154</v>
      </c>
      <c r="C119" s="117" t="s">
        <v>1344</v>
      </c>
      <c r="D119" s="118"/>
      <c r="E119" s="117"/>
      <c r="F119" s="119"/>
      <c r="G119" s="119" t="s">
        <v>1345</v>
      </c>
      <c r="H119" s="119"/>
      <c r="I119" s="117"/>
    </row>
    <row r="120" spans="1:9" s="116" customFormat="1" x14ac:dyDescent="0.55000000000000004">
      <c r="A120" s="83">
        <v>1</v>
      </c>
      <c r="B120" s="82" t="s">
        <v>1531</v>
      </c>
      <c r="C120" s="83">
        <v>0</v>
      </c>
      <c r="D120" s="120" t="s">
        <v>27</v>
      </c>
      <c r="E120" s="121" t="s">
        <v>178</v>
      </c>
      <c r="F120" s="128">
        <v>1259041.1000000001</v>
      </c>
      <c r="G120" s="128">
        <v>-652706.85</v>
      </c>
      <c r="H120" s="128">
        <v>606334.25</v>
      </c>
      <c r="I120" s="117"/>
    </row>
    <row r="121" spans="1:9" x14ac:dyDescent="0.55000000000000004">
      <c r="A121" s="83"/>
      <c r="B121" s="82" t="s">
        <v>1532</v>
      </c>
      <c r="C121" s="83">
        <v>1</v>
      </c>
      <c r="D121" s="120" t="s">
        <v>27</v>
      </c>
      <c r="E121" s="121" t="s">
        <v>178</v>
      </c>
      <c r="F121" s="128">
        <v>1470958.9</v>
      </c>
      <c r="G121" s="128">
        <v>-1470957.9</v>
      </c>
      <c r="H121" s="121">
        <v>1</v>
      </c>
      <c r="I121" s="81"/>
    </row>
    <row r="122" spans="1:9" ht="24.75" thickBot="1" x14ac:dyDescent="0.6">
      <c r="A122" s="83"/>
      <c r="B122" s="82"/>
      <c r="C122" s="83"/>
      <c r="D122" s="120"/>
      <c r="E122" s="81" t="s">
        <v>1492</v>
      </c>
      <c r="F122" s="126">
        <f>SUM(F120:F121)</f>
        <v>2730000</v>
      </c>
      <c r="G122" s="126">
        <f>SUM(G120:G121)</f>
        <v>-2123664.75</v>
      </c>
      <c r="H122" s="126">
        <f>SUM(H120:H121)</f>
        <v>606335.25</v>
      </c>
      <c r="I122" s="117"/>
    </row>
    <row r="123" spans="1:9" ht="24.75" thickTop="1" x14ac:dyDescent="0.55000000000000004">
      <c r="A123" s="196" t="s">
        <v>1374</v>
      </c>
      <c r="B123" s="196"/>
      <c r="C123" s="196"/>
      <c r="D123" s="196"/>
      <c r="E123" s="196"/>
      <c r="F123" s="196"/>
      <c r="G123" s="196"/>
      <c r="H123" s="196"/>
      <c r="I123" s="196"/>
    </row>
    <row r="124" spans="1:9" x14ac:dyDescent="0.55000000000000004">
      <c r="A124" s="113" t="s">
        <v>1144</v>
      </c>
      <c r="B124" s="113" t="s">
        <v>1146</v>
      </c>
      <c r="C124" s="113" t="s">
        <v>1343</v>
      </c>
      <c r="D124" s="114" t="s">
        <v>1145</v>
      </c>
      <c r="E124" s="113" t="s">
        <v>1147</v>
      </c>
      <c r="F124" s="115" t="s">
        <v>1150</v>
      </c>
      <c r="G124" s="115" t="s">
        <v>8</v>
      </c>
      <c r="H124" s="115" t="s">
        <v>1151</v>
      </c>
      <c r="I124" s="113" t="s">
        <v>1152</v>
      </c>
    </row>
    <row r="125" spans="1:9" s="116" customFormat="1" ht="31.15" customHeight="1" x14ac:dyDescent="0.55000000000000004">
      <c r="A125" s="117" t="s">
        <v>1153</v>
      </c>
      <c r="B125" s="117" t="s">
        <v>1154</v>
      </c>
      <c r="C125" s="117" t="s">
        <v>1344</v>
      </c>
      <c r="D125" s="118"/>
      <c r="E125" s="117"/>
      <c r="F125" s="119"/>
      <c r="G125" s="119" t="s">
        <v>1345</v>
      </c>
      <c r="H125" s="119"/>
      <c r="I125" s="117"/>
    </row>
    <row r="126" spans="1:9" s="116" customFormat="1" x14ac:dyDescent="0.55000000000000004">
      <c r="A126" s="83">
        <v>1</v>
      </c>
      <c r="B126" s="82" t="s">
        <v>1529</v>
      </c>
      <c r="C126" s="83">
        <v>0</v>
      </c>
      <c r="D126" s="120" t="s">
        <v>21</v>
      </c>
      <c r="E126" s="121" t="s">
        <v>25</v>
      </c>
      <c r="F126" s="128">
        <v>1915666.75</v>
      </c>
      <c r="G126" s="70">
        <v>-1112574.1499999999</v>
      </c>
      <c r="H126" s="70">
        <v>803092.6</v>
      </c>
      <c r="I126" s="117"/>
    </row>
    <row r="127" spans="1:9" x14ac:dyDescent="0.55000000000000004">
      <c r="A127" s="83"/>
      <c r="B127" s="82" t="s">
        <v>1530</v>
      </c>
      <c r="C127" s="83">
        <v>1</v>
      </c>
      <c r="D127" s="120" t="s">
        <v>21</v>
      </c>
      <c r="E127" s="121" t="s">
        <v>25</v>
      </c>
      <c r="F127" s="128">
        <v>1368333.25</v>
      </c>
      <c r="G127" s="70">
        <v>-1368332.25</v>
      </c>
      <c r="H127" s="70">
        <v>1</v>
      </c>
      <c r="I127" s="81"/>
    </row>
    <row r="128" spans="1:9" ht="24.75" thickBot="1" x14ac:dyDescent="0.6">
      <c r="A128" s="83"/>
      <c r="B128" s="82"/>
      <c r="C128" s="83"/>
      <c r="D128" s="120"/>
      <c r="E128" s="81" t="s">
        <v>1492</v>
      </c>
      <c r="F128" s="126">
        <f>SUM(F126:F127)</f>
        <v>3284000</v>
      </c>
      <c r="G128" s="126">
        <f>SUM(G126:G127)</f>
        <v>-2480906.4</v>
      </c>
      <c r="H128" s="126">
        <f>SUM(H126:H127)</f>
        <v>803093.6</v>
      </c>
      <c r="I128" s="117"/>
    </row>
    <row r="129" spans="1:9" ht="24.75" thickTop="1" x14ac:dyDescent="0.55000000000000004">
      <c r="A129" s="199" t="s">
        <v>1375</v>
      </c>
      <c r="B129" s="199"/>
      <c r="C129" s="199"/>
      <c r="D129" s="199"/>
      <c r="E129" s="199"/>
      <c r="F129" s="199"/>
      <c r="G129" s="199"/>
      <c r="H129" s="199"/>
      <c r="I129" s="199"/>
    </row>
    <row r="130" spans="1:9" ht="36" customHeight="1" x14ac:dyDescent="0.55000000000000004">
      <c r="A130" s="113" t="s">
        <v>1144</v>
      </c>
      <c r="B130" s="113" t="s">
        <v>1146</v>
      </c>
      <c r="C130" s="113" t="s">
        <v>1343</v>
      </c>
      <c r="D130" s="114" t="s">
        <v>1145</v>
      </c>
      <c r="E130" s="113" t="s">
        <v>1147</v>
      </c>
      <c r="F130" s="115" t="s">
        <v>1150</v>
      </c>
      <c r="G130" s="115" t="s">
        <v>8</v>
      </c>
      <c r="H130" s="115" t="s">
        <v>1151</v>
      </c>
      <c r="I130" s="113" t="s">
        <v>1152</v>
      </c>
    </row>
    <row r="131" spans="1:9" s="116" customFormat="1" ht="30" customHeight="1" x14ac:dyDescent="0.55000000000000004">
      <c r="A131" s="117" t="s">
        <v>1153</v>
      </c>
      <c r="B131" s="117" t="s">
        <v>1154</v>
      </c>
      <c r="C131" s="117" t="s">
        <v>1344</v>
      </c>
      <c r="D131" s="118"/>
      <c r="E131" s="117"/>
      <c r="F131" s="119"/>
      <c r="G131" s="119" t="s">
        <v>1345</v>
      </c>
      <c r="H131" s="119"/>
      <c r="I131" s="117"/>
    </row>
    <row r="132" spans="1:9" s="116" customFormat="1" x14ac:dyDescent="0.55000000000000004">
      <c r="A132" s="83">
        <v>1</v>
      </c>
      <c r="B132" s="82" t="s">
        <v>1527</v>
      </c>
      <c r="C132" s="83">
        <v>0</v>
      </c>
      <c r="D132" s="120" t="s">
        <v>27</v>
      </c>
      <c r="E132" s="121" t="s">
        <v>1376</v>
      </c>
      <c r="F132" s="128">
        <v>512312.79</v>
      </c>
      <c r="G132" s="128">
        <v>-250510.82</v>
      </c>
      <c r="H132" s="128">
        <v>261801.97</v>
      </c>
      <c r="I132" s="81"/>
    </row>
    <row r="133" spans="1:9" x14ac:dyDescent="0.55000000000000004">
      <c r="A133" s="83"/>
      <c r="B133" s="82" t="s">
        <v>1528</v>
      </c>
      <c r="C133" s="83">
        <v>1</v>
      </c>
      <c r="D133" s="120" t="s">
        <v>27</v>
      </c>
      <c r="E133" s="121" t="s">
        <v>1376</v>
      </c>
      <c r="F133" s="128">
        <v>540187.21</v>
      </c>
      <c r="G133" s="128">
        <v>-540186.21</v>
      </c>
      <c r="H133" s="121">
        <v>1</v>
      </c>
      <c r="I133" s="81"/>
    </row>
    <row r="134" spans="1:9" ht="24.75" thickBot="1" x14ac:dyDescent="0.6">
      <c r="A134" s="83"/>
      <c r="B134" s="82"/>
      <c r="C134" s="83"/>
      <c r="D134" s="120"/>
      <c r="E134" s="81" t="s">
        <v>1492</v>
      </c>
      <c r="F134" s="126">
        <f>SUM(F132:F133)</f>
        <v>1052500</v>
      </c>
      <c r="G134" s="126">
        <f>SUM(G132:G133)</f>
        <v>-790697.03</v>
      </c>
      <c r="H134" s="126">
        <f>SUM(H132:H133)</f>
        <v>261802.97</v>
      </c>
      <c r="I134" s="135"/>
    </row>
    <row r="135" spans="1:9" ht="24.75" thickTop="1" x14ac:dyDescent="0.55000000000000004">
      <c r="A135" s="196" t="s">
        <v>1377</v>
      </c>
      <c r="B135" s="196"/>
      <c r="C135" s="196"/>
      <c r="D135" s="196"/>
      <c r="E135" s="196"/>
      <c r="F135" s="196"/>
      <c r="G135" s="196"/>
      <c r="H135" s="196"/>
      <c r="I135" s="196"/>
    </row>
    <row r="136" spans="1:9" x14ac:dyDescent="0.55000000000000004">
      <c r="A136" s="113" t="s">
        <v>1144</v>
      </c>
      <c r="B136" s="113" t="s">
        <v>1146</v>
      </c>
      <c r="C136" s="113" t="s">
        <v>1343</v>
      </c>
      <c r="D136" s="114" t="s">
        <v>1145</v>
      </c>
      <c r="E136" s="113" t="s">
        <v>1147</v>
      </c>
      <c r="F136" s="115" t="s">
        <v>1150</v>
      </c>
      <c r="G136" s="115" t="s">
        <v>8</v>
      </c>
      <c r="H136" s="115" t="s">
        <v>1151</v>
      </c>
      <c r="I136" s="113" t="s">
        <v>1152</v>
      </c>
    </row>
    <row r="137" spans="1:9" s="116" customFormat="1" ht="31.15" customHeight="1" x14ac:dyDescent="0.55000000000000004">
      <c r="A137" s="117" t="s">
        <v>1153</v>
      </c>
      <c r="B137" s="117" t="s">
        <v>1154</v>
      </c>
      <c r="C137" s="117" t="s">
        <v>1344</v>
      </c>
      <c r="D137" s="118"/>
      <c r="E137" s="117"/>
      <c r="F137" s="119"/>
      <c r="G137" s="119" t="s">
        <v>1345</v>
      </c>
      <c r="H137" s="119"/>
      <c r="I137" s="117"/>
    </row>
    <row r="138" spans="1:9" s="116" customFormat="1" x14ac:dyDescent="0.55000000000000004">
      <c r="A138" s="83">
        <v>1</v>
      </c>
      <c r="B138" s="82" t="s">
        <v>1525</v>
      </c>
      <c r="C138" s="83">
        <v>0</v>
      </c>
      <c r="D138" s="120" t="s">
        <v>27</v>
      </c>
      <c r="E138" s="121" t="s">
        <v>1378</v>
      </c>
      <c r="F138" s="128">
        <v>377237.44</v>
      </c>
      <c r="G138" s="128">
        <v>-184461.63</v>
      </c>
      <c r="H138" s="128">
        <v>192775.81</v>
      </c>
      <c r="I138" s="117"/>
    </row>
    <row r="139" spans="1:9" x14ac:dyDescent="0.55000000000000004">
      <c r="A139" s="83"/>
      <c r="B139" s="82" t="s">
        <v>1526</v>
      </c>
      <c r="C139" s="83">
        <v>1</v>
      </c>
      <c r="D139" s="120" t="s">
        <v>27</v>
      </c>
      <c r="E139" s="121" t="s">
        <v>1378</v>
      </c>
      <c r="F139" s="128">
        <v>397762.56</v>
      </c>
      <c r="G139" s="128">
        <v>-397761.56</v>
      </c>
      <c r="H139" s="121">
        <v>1</v>
      </c>
      <c r="I139" s="81"/>
    </row>
    <row r="140" spans="1:9" ht="24.75" thickBot="1" x14ac:dyDescent="0.6">
      <c r="A140" s="83"/>
      <c r="B140" s="82"/>
      <c r="C140" s="83"/>
      <c r="D140" s="120"/>
      <c r="E140" s="81" t="s">
        <v>1492</v>
      </c>
      <c r="F140" s="126">
        <f>SUM(F138:F139)</f>
        <v>775000</v>
      </c>
      <c r="G140" s="126">
        <f>SUM(G138:G139)</f>
        <v>-582223.18999999994</v>
      </c>
      <c r="H140" s="126">
        <f>SUM(H138:H139)</f>
        <v>192776.81</v>
      </c>
      <c r="I140" s="135"/>
    </row>
    <row r="141" spans="1:9" ht="24.75" thickTop="1" x14ac:dyDescent="0.55000000000000004">
      <c r="A141" s="196" t="s">
        <v>1379</v>
      </c>
      <c r="B141" s="196"/>
      <c r="C141" s="196"/>
      <c r="D141" s="196"/>
      <c r="E141" s="196"/>
      <c r="F141" s="196"/>
      <c r="G141" s="196"/>
      <c r="H141" s="196"/>
      <c r="I141" s="196"/>
    </row>
    <row r="142" spans="1:9" x14ac:dyDescent="0.55000000000000004">
      <c r="A142" s="113" t="s">
        <v>1144</v>
      </c>
      <c r="B142" s="113" t="s">
        <v>1146</v>
      </c>
      <c r="C142" s="113" t="s">
        <v>1343</v>
      </c>
      <c r="D142" s="114" t="s">
        <v>1145</v>
      </c>
      <c r="E142" s="113" t="s">
        <v>1147</v>
      </c>
      <c r="F142" s="115" t="s">
        <v>1150</v>
      </c>
      <c r="G142" s="115" t="s">
        <v>8</v>
      </c>
      <c r="H142" s="115" t="s">
        <v>1151</v>
      </c>
      <c r="I142" s="113" t="s">
        <v>1152</v>
      </c>
    </row>
    <row r="143" spans="1:9" s="116" customFormat="1" ht="29.25" customHeight="1" x14ac:dyDescent="0.55000000000000004">
      <c r="A143" s="117" t="s">
        <v>1153</v>
      </c>
      <c r="B143" s="117" t="s">
        <v>1154</v>
      </c>
      <c r="C143" s="117" t="s">
        <v>1344</v>
      </c>
      <c r="D143" s="118"/>
      <c r="E143" s="117"/>
      <c r="F143" s="119"/>
      <c r="G143" s="119" t="s">
        <v>1345</v>
      </c>
      <c r="H143" s="119"/>
      <c r="I143" s="117"/>
    </row>
    <row r="144" spans="1:9" s="116" customFormat="1" x14ac:dyDescent="0.55000000000000004">
      <c r="A144" s="81">
        <v>1</v>
      </c>
      <c r="B144" s="82">
        <v>100000000669</v>
      </c>
      <c r="C144" s="83">
        <v>0</v>
      </c>
      <c r="D144" s="120" t="s">
        <v>27</v>
      </c>
      <c r="E144" s="121" t="s">
        <v>176</v>
      </c>
      <c r="F144" s="128">
        <v>790843.54</v>
      </c>
      <c r="G144" s="128">
        <v>-405171.9</v>
      </c>
      <c r="H144" s="128">
        <v>385671.64</v>
      </c>
      <c r="I144" s="81"/>
    </row>
    <row r="145" spans="1:9" x14ac:dyDescent="0.55000000000000004">
      <c r="A145" s="83"/>
      <c r="B145" s="82">
        <v>100000000669</v>
      </c>
      <c r="C145" s="83">
        <v>1</v>
      </c>
      <c r="D145" s="120" t="s">
        <v>27</v>
      </c>
      <c r="E145" s="121" t="s">
        <v>176</v>
      </c>
      <c r="F145" s="128">
        <v>896556.46</v>
      </c>
      <c r="G145" s="128">
        <v>-896555.46</v>
      </c>
      <c r="H145" s="121">
        <v>1</v>
      </c>
      <c r="I145" s="81"/>
    </row>
    <row r="146" spans="1:9" ht="24.75" thickBot="1" x14ac:dyDescent="0.6">
      <c r="A146" s="83"/>
      <c r="B146" s="82"/>
      <c r="C146" s="83"/>
      <c r="D146" s="120"/>
      <c r="E146" s="81" t="s">
        <v>1492</v>
      </c>
      <c r="F146" s="126">
        <f>SUM(F144:F145)</f>
        <v>1687400</v>
      </c>
      <c r="G146" s="126">
        <f>SUM(G144:G145)</f>
        <v>-1301727.3599999999</v>
      </c>
      <c r="H146" s="126">
        <f>SUM(H144:H145)</f>
        <v>385672.64</v>
      </c>
      <c r="I146" s="135"/>
    </row>
    <row r="147" spans="1:9" ht="24.75" thickTop="1" x14ac:dyDescent="0.55000000000000004">
      <c r="A147" s="81">
        <v>2</v>
      </c>
      <c r="B147" s="82">
        <v>100000000659</v>
      </c>
      <c r="C147" s="83">
        <v>0</v>
      </c>
      <c r="D147" s="120" t="s">
        <v>27</v>
      </c>
      <c r="E147" s="121" t="s">
        <v>1380</v>
      </c>
      <c r="F147" s="128">
        <v>93448.77</v>
      </c>
      <c r="G147" s="128">
        <v>-47320.86</v>
      </c>
      <c r="H147" s="128">
        <v>46127.91</v>
      </c>
      <c r="I147" s="81"/>
    </row>
    <row r="148" spans="1:9" x14ac:dyDescent="0.55000000000000004">
      <c r="A148" s="81"/>
      <c r="B148" s="82">
        <v>100000000659</v>
      </c>
      <c r="C148" s="83">
        <v>1</v>
      </c>
      <c r="D148" s="120" t="s">
        <v>27</v>
      </c>
      <c r="E148" s="121" t="s">
        <v>1380</v>
      </c>
      <c r="F148" s="128">
        <v>104551.23</v>
      </c>
      <c r="G148" s="128">
        <v>-104550.23</v>
      </c>
      <c r="H148" s="121">
        <v>1</v>
      </c>
      <c r="I148" s="81"/>
    </row>
    <row r="149" spans="1:9" ht="24.75" thickBot="1" x14ac:dyDescent="0.6">
      <c r="A149" s="83"/>
      <c r="B149" s="82"/>
      <c r="C149" s="83"/>
      <c r="D149" s="120"/>
      <c r="E149" s="81" t="s">
        <v>1492</v>
      </c>
      <c r="F149" s="126">
        <f>SUM(F147:F148)</f>
        <v>198000</v>
      </c>
      <c r="G149" s="126">
        <f>SUM(G147:G148)</f>
        <v>-151871.09</v>
      </c>
      <c r="H149" s="126">
        <f>SUM(H147:H148)</f>
        <v>46128.91</v>
      </c>
      <c r="I149" s="135"/>
    </row>
    <row r="150" spans="1:9" ht="24.75" thickTop="1" x14ac:dyDescent="0.55000000000000004">
      <c r="A150" s="81">
        <v>3</v>
      </c>
      <c r="B150" s="82">
        <v>100000000682</v>
      </c>
      <c r="C150" s="83">
        <v>0</v>
      </c>
      <c r="D150" s="120" t="s">
        <v>27</v>
      </c>
      <c r="E150" s="121" t="s">
        <v>1381</v>
      </c>
      <c r="F150" s="128">
        <v>80715.98</v>
      </c>
      <c r="G150" s="128">
        <v>-38170.959999999999</v>
      </c>
      <c r="H150" s="128">
        <v>42545.02</v>
      </c>
      <c r="I150" s="81"/>
    </row>
    <row r="151" spans="1:9" x14ac:dyDescent="0.55000000000000004">
      <c r="A151" s="81"/>
      <c r="B151" s="82">
        <v>100000000682</v>
      </c>
      <c r="C151" s="83">
        <v>1</v>
      </c>
      <c r="D151" s="120" t="s">
        <v>27</v>
      </c>
      <c r="E151" s="121" t="s">
        <v>1381</v>
      </c>
      <c r="F151" s="128">
        <v>79284.02</v>
      </c>
      <c r="G151" s="128">
        <v>-79283.02</v>
      </c>
      <c r="H151" s="121">
        <v>1</v>
      </c>
      <c r="I151" s="81"/>
    </row>
    <row r="152" spans="1:9" ht="24.75" thickBot="1" x14ac:dyDescent="0.6">
      <c r="A152" s="83"/>
      <c r="B152" s="82"/>
      <c r="C152" s="83"/>
      <c r="D152" s="120"/>
      <c r="E152" s="81" t="s">
        <v>1492</v>
      </c>
      <c r="F152" s="126">
        <f>SUM(F150:F151)</f>
        <v>160000</v>
      </c>
      <c r="G152" s="126">
        <f>SUM(G150:G151)</f>
        <v>-117453.98000000001</v>
      </c>
      <c r="H152" s="126">
        <f>SUM(H150:H151)</f>
        <v>42546.02</v>
      </c>
      <c r="I152" s="135"/>
    </row>
    <row r="153" spans="1:9" ht="24.75" thickTop="1" x14ac:dyDescent="0.55000000000000004">
      <c r="A153" s="81">
        <v>4</v>
      </c>
      <c r="B153" s="82">
        <v>100000000643</v>
      </c>
      <c r="C153" s="83">
        <v>0</v>
      </c>
      <c r="D153" s="120" t="s">
        <v>27</v>
      </c>
      <c r="E153" s="121" t="s">
        <v>36</v>
      </c>
      <c r="F153" s="128">
        <v>251094.98</v>
      </c>
      <c r="G153" s="128">
        <v>-118743.98</v>
      </c>
      <c r="H153" s="128">
        <v>132351</v>
      </c>
      <c r="I153" s="81"/>
    </row>
    <row r="154" spans="1:9" x14ac:dyDescent="0.55000000000000004">
      <c r="A154" s="81"/>
      <c r="B154" s="82">
        <v>100000000643</v>
      </c>
      <c r="C154" s="83">
        <v>1</v>
      </c>
      <c r="D154" s="120" t="s">
        <v>27</v>
      </c>
      <c r="E154" s="121" t="s">
        <v>36</v>
      </c>
      <c r="F154" s="128">
        <v>247905.02</v>
      </c>
      <c r="G154" s="128">
        <v>-247904.02</v>
      </c>
      <c r="H154" s="121">
        <v>1</v>
      </c>
      <c r="I154" s="81"/>
    </row>
    <row r="155" spans="1:9" ht="24.75" thickBot="1" x14ac:dyDescent="0.6">
      <c r="A155" s="83"/>
      <c r="B155" s="82"/>
      <c r="C155" s="83"/>
      <c r="D155" s="120"/>
      <c r="E155" s="81" t="s">
        <v>1492</v>
      </c>
      <c r="F155" s="126">
        <f>SUM(F153:F154)</f>
        <v>499000</v>
      </c>
      <c r="G155" s="126">
        <f>SUM(G153:G154)</f>
        <v>-366648</v>
      </c>
      <c r="H155" s="126">
        <f>SUM(H153:H154)</f>
        <v>132352</v>
      </c>
      <c r="I155" s="135"/>
    </row>
    <row r="156" spans="1:9" ht="24.75" thickTop="1" x14ac:dyDescent="0.55000000000000004">
      <c r="A156" s="81">
        <v>5</v>
      </c>
      <c r="B156" s="82">
        <v>100000000656</v>
      </c>
      <c r="C156" s="83">
        <v>0</v>
      </c>
      <c r="D156" s="120" t="s">
        <v>27</v>
      </c>
      <c r="E156" s="121" t="s">
        <v>152</v>
      </c>
      <c r="F156" s="128">
        <v>534498.63</v>
      </c>
      <c r="G156" s="128">
        <v>-273839.03000000003</v>
      </c>
      <c r="H156" s="128">
        <v>260659.6</v>
      </c>
      <c r="I156" s="81"/>
    </row>
    <row r="157" spans="1:9" x14ac:dyDescent="0.55000000000000004">
      <c r="A157" s="81"/>
      <c r="B157" s="82">
        <v>100000000656</v>
      </c>
      <c r="C157" s="83">
        <v>1</v>
      </c>
      <c r="D157" s="120" t="s">
        <v>27</v>
      </c>
      <c r="E157" s="121" t="s">
        <v>152</v>
      </c>
      <c r="F157" s="128">
        <v>605501.37</v>
      </c>
      <c r="G157" s="128">
        <v>-605500.37</v>
      </c>
      <c r="H157" s="121">
        <v>1</v>
      </c>
      <c r="I157" s="81"/>
    </row>
    <row r="158" spans="1:9" ht="24.75" thickBot="1" x14ac:dyDescent="0.6">
      <c r="A158" s="83"/>
      <c r="B158" s="82"/>
      <c r="C158" s="83"/>
      <c r="D158" s="120"/>
      <c r="E158" s="81" t="s">
        <v>1492</v>
      </c>
      <c r="F158" s="126">
        <f>SUM(F156:F157)</f>
        <v>1140000</v>
      </c>
      <c r="G158" s="126">
        <f>SUM(G156:G157)</f>
        <v>-879339.4</v>
      </c>
      <c r="H158" s="126">
        <f>SUM(H156:H157)</f>
        <v>260660.6</v>
      </c>
      <c r="I158" s="135"/>
    </row>
    <row r="159" spans="1:9" ht="24.75" thickTop="1" x14ac:dyDescent="0.55000000000000004">
      <c r="A159" s="81">
        <v>6</v>
      </c>
      <c r="B159" s="82">
        <v>100000000671</v>
      </c>
      <c r="C159" s="83">
        <v>0</v>
      </c>
      <c r="D159" s="120" t="s">
        <v>27</v>
      </c>
      <c r="E159" s="121" t="s">
        <v>1382</v>
      </c>
      <c r="F159" s="128">
        <v>1272007.1299999999</v>
      </c>
      <c r="G159" s="128">
        <v>-644122.75</v>
      </c>
      <c r="H159" s="128">
        <v>627884.38</v>
      </c>
      <c r="I159" s="81"/>
    </row>
    <row r="160" spans="1:9" x14ac:dyDescent="0.55000000000000004">
      <c r="A160" s="81"/>
      <c r="B160" s="82">
        <v>100000000671</v>
      </c>
      <c r="C160" s="83">
        <v>1</v>
      </c>
      <c r="D160" s="120" t="s">
        <v>27</v>
      </c>
      <c r="E160" s="121" t="s">
        <v>1382</v>
      </c>
      <c r="F160" s="128">
        <v>1423131.82</v>
      </c>
      <c r="G160" s="128">
        <v>-1423130.82</v>
      </c>
      <c r="H160" s="121">
        <v>1</v>
      </c>
      <c r="I160" s="81"/>
    </row>
    <row r="161" spans="1:9" ht="24.75" thickBot="1" x14ac:dyDescent="0.6">
      <c r="A161" s="83"/>
      <c r="B161" s="82"/>
      <c r="C161" s="83"/>
      <c r="D161" s="120"/>
      <c r="E161" s="81" t="s">
        <v>1492</v>
      </c>
      <c r="F161" s="126">
        <f>SUM(F159:F160)</f>
        <v>2695138.95</v>
      </c>
      <c r="G161" s="126">
        <f>SUM(G159:G160)</f>
        <v>-2067253.57</v>
      </c>
      <c r="H161" s="126">
        <f>SUM(H159:H160)</f>
        <v>627885.38</v>
      </c>
      <c r="I161" s="135"/>
    </row>
    <row r="162" spans="1:9" ht="40.5" customHeight="1" thickTop="1" x14ac:dyDescent="0.55000000000000004">
      <c r="A162" s="81"/>
      <c r="B162" s="81"/>
      <c r="C162" s="81"/>
      <c r="D162" s="120"/>
      <c r="E162" s="121"/>
      <c r="F162" s="134"/>
      <c r="G162" s="134"/>
      <c r="H162" s="134"/>
      <c r="I162" s="81"/>
    </row>
    <row r="163" spans="1:9" x14ac:dyDescent="0.55000000000000004">
      <c r="A163" s="197" t="s">
        <v>1383</v>
      </c>
      <c r="B163" s="197"/>
      <c r="C163" s="197"/>
      <c r="D163" s="197"/>
      <c r="E163" s="197"/>
      <c r="F163" s="197"/>
      <c r="G163" s="197"/>
      <c r="H163" s="197"/>
      <c r="I163" s="197"/>
    </row>
    <row r="164" spans="1:9" x14ac:dyDescent="0.55000000000000004">
      <c r="A164" s="113" t="s">
        <v>1144</v>
      </c>
      <c r="B164" s="113" t="s">
        <v>1146</v>
      </c>
      <c r="C164" s="113" t="s">
        <v>1343</v>
      </c>
      <c r="D164" s="114" t="s">
        <v>1145</v>
      </c>
      <c r="E164" s="113" t="s">
        <v>1147</v>
      </c>
      <c r="F164" s="115" t="s">
        <v>1150</v>
      </c>
      <c r="G164" s="115" t="s">
        <v>8</v>
      </c>
      <c r="H164" s="115" t="s">
        <v>1151</v>
      </c>
      <c r="I164" s="113" t="s">
        <v>1152</v>
      </c>
    </row>
    <row r="165" spans="1:9" s="116" customFormat="1" ht="32.450000000000003" customHeight="1" x14ac:dyDescent="0.55000000000000004">
      <c r="A165" s="117" t="s">
        <v>1153</v>
      </c>
      <c r="B165" s="117" t="s">
        <v>1154</v>
      </c>
      <c r="C165" s="117" t="s">
        <v>1344</v>
      </c>
      <c r="D165" s="118"/>
      <c r="E165" s="117"/>
      <c r="F165" s="119"/>
      <c r="G165" s="119" t="s">
        <v>1345</v>
      </c>
      <c r="H165" s="119"/>
      <c r="I165" s="117"/>
    </row>
    <row r="166" spans="1:9" s="116" customFormat="1" x14ac:dyDescent="0.55000000000000004">
      <c r="A166" s="81">
        <v>1</v>
      </c>
      <c r="B166" s="82" t="s">
        <v>1511</v>
      </c>
      <c r="C166" s="83">
        <v>0</v>
      </c>
      <c r="D166" s="120" t="s">
        <v>27</v>
      </c>
      <c r="E166" s="121" t="s">
        <v>1384</v>
      </c>
      <c r="F166" s="72">
        <v>2047671.23</v>
      </c>
      <c r="G166" s="72">
        <v>-1061545.21</v>
      </c>
      <c r="H166" s="72">
        <v>986126.02</v>
      </c>
      <c r="I166" s="81"/>
    </row>
    <row r="167" spans="1:9" x14ac:dyDescent="0.55000000000000004">
      <c r="A167" s="83"/>
      <c r="B167" s="82" t="s">
        <v>1512</v>
      </c>
      <c r="C167" s="83">
        <v>1</v>
      </c>
      <c r="D167" s="120" t="s">
        <v>27</v>
      </c>
      <c r="E167" s="121" t="s">
        <v>1384</v>
      </c>
      <c r="F167" s="72">
        <v>2392328.77</v>
      </c>
      <c r="G167" s="72">
        <v>-2392327.77</v>
      </c>
      <c r="H167" s="72">
        <v>1</v>
      </c>
      <c r="I167" s="81"/>
    </row>
    <row r="168" spans="1:9" ht="24.75" thickBot="1" x14ac:dyDescent="0.6">
      <c r="A168" s="123"/>
      <c r="B168" s="124"/>
      <c r="C168" s="123"/>
      <c r="D168" s="125"/>
      <c r="E168" s="113" t="s">
        <v>1492</v>
      </c>
      <c r="F168" s="126">
        <f>SUM(F166:F167)</f>
        <v>4440000</v>
      </c>
      <c r="G168" s="126">
        <f>SUM(G166:G167)</f>
        <v>-3453872.98</v>
      </c>
      <c r="H168" s="126">
        <f>SUM(H166:H167)</f>
        <v>986127.02</v>
      </c>
      <c r="I168" s="81"/>
    </row>
    <row r="169" spans="1:9" ht="24.75" thickTop="1" x14ac:dyDescent="0.55000000000000004">
      <c r="A169" s="81"/>
      <c r="B169" s="82"/>
      <c r="C169" s="83"/>
      <c r="D169" s="120"/>
      <c r="E169" s="121"/>
      <c r="F169" s="70"/>
      <c r="G169" s="70"/>
      <c r="H169" s="70"/>
      <c r="I169" s="81"/>
    </row>
    <row r="170" spans="1:9" x14ac:dyDescent="0.55000000000000004">
      <c r="A170" s="190" t="s">
        <v>1385</v>
      </c>
      <c r="B170" s="190"/>
      <c r="C170" s="190"/>
      <c r="D170" s="190"/>
      <c r="E170" s="190"/>
      <c r="F170" s="190"/>
      <c r="G170" s="190"/>
      <c r="H170" s="190"/>
      <c r="I170" s="190"/>
    </row>
    <row r="171" spans="1:9" x14ac:dyDescent="0.55000000000000004">
      <c r="A171" s="113" t="s">
        <v>1144</v>
      </c>
      <c r="B171" s="113" t="s">
        <v>1146</v>
      </c>
      <c r="C171" s="113" t="s">
        <v>1343</v>
      </c>
      <c r="D171" s="114" t="s">
        <v>1145</v>
      </c>
      <c r="E171" s="113" t="s">
        <v>1147</v>
      </c>
      <c r="F171" s="115" t="s">
        <v>1150</v>
      </c>
      <c r="G171" s="115" t="s">
        <v>8</v>
      </c>
      <c r="H171" s="115" t="s">
        <v>1151</v>
      </c>
      <c r="I171" s="113" t="s">
        <v>1152</v>
      </c>
    </row>
    <row r="172" spans="1:9" s="116" customFormat="1" ht="38.450000000000003" customHeight="1" x14ac:dyDescent="0.55000000000000004">
      <c r="A172" s="117" t="s">
        <v>1153</v>
      </c>
      <c r="B172" s="117" t="s">
        <v>1154</v>
      </c>
      <c r="C172" s="117" t="s">
        <v>1344</v>
      </c>
      <c r="D172" s="118"/>
      <c r="E172" s="117"/>
      <c r="F172" s="119"/>
      <c r="G172" s="119" t="s">
        <v>1345</v>
      </c>
      <c r="H172" s="119"/>
      <c r="I172" s="117"/>
    </row>
    <row r="173" spans="1:9" s="116" customFormat="1" x14ac:dyDescent="0.55000000000000004">
      <c r="A173" s="81">
        <v>1</v>
      </c>
      <c r="B173" s="82">
        <v>100000000657</v>
      </c>
      <c r="C173" s="83">
        <v>0</v>
      </c>
      <c r="D173" s="120" t="s">
        <v>27</v>
      </c>
      <c r="E173" s="121" t="s">
        <v>154</v>
      </c>
      <c r="F173" s="128">
        <v>775108.82</v>
      </c>
      <c r="G173" s="128">
        <v>-383453.3</v>
      </c>
      <c r="H173" s="128">
        <v>391655.52</v>
      </c>
      <c r="I173" s="81"/>
    </row>
    <row r="174" spans="1:9" x14ac:dyDescent="0.55000000000000004">
      <c r="A174" s="83"/>
      <c r="B174" s="82">
        <v>100000000657</v>
      </c>
      <c r="C174" s="83">
        <v>1</v>
      </c>
      <c r="D174" s="120" t="s">
        <v>27</v>
      </c>
      <c r="E174" s="121" t="s">
        <v>154</v>
      </c>
      <c r="F174" s="128">
        <v>825691.18</v>
      </c>
      <c r="G174" s="128">
        <v>-825690.18</v>
      </c>
      <c r="H174" s="121">
        <v>1</v>
      </c>
      <c r="I174" s="81"/>
    </row>
    <row r="175" spans="1:9" ht="24.75" thickBot="1" x14ac:dyDescent="0.6">
      <c r="A175" s="123"/>
      <c r="B175" s="124"/>
      <c r="C175" s="123"/>
      <c r="D175" s="125"/>
      <c r="E175" s="113" t="s">
        <v>1492</v>
      </c>
      <c r="F175" s="126">
        <f>SUM(F173:F174)</f>
        <v>1600800</v>
      </c>
      <c r="G175" s="126">
        <f>SUM(G173:G174)</f>
        <v>-1209143.48</v>
      </c>
      <c r="H175" s="126">
        <f>SUM(H173:H174)</f>
        <v>391656.52</v>
      </c>
      <c r="I175" s="81"/>
    </row>
    <row r="176" spans="1:9" ht="24.75" thickTop="1" x14ac:dyDescent="0.55000000000000004">
      <c r="A176" s="81"/>
      <c r="B176" s="82"/>
      <c r="C176" s="83"/>
      <c r="D176" s="120"/>
      <c r="E176" s="121"/>
      <c r="F176" s="128"/>
      <c r="G176" s="128"/>
      <c r="H176" s="128"/>
      <c r="I176" s="81"/>
    </row>
    <row r="177" spans="1:9" x14ac:dyDescent="0.55000000000000004">
      <c r="A177" s="196" t="s">
        <v>1386</v>
      </c>
      <c r="B177" s="196"/>
      <c r="C177" s="196"/>
      <c r="D177" s="196"/>
      <c r="E177" s="196"/>
      <c r="F177" s="196"/>
      <c r="G177" s="196"/>
      <c r="H177" s="196"/>
      <c r="I177" s="196"/>
    </row>
    <row r="178" spans="1:9" x14ac:dyDescent="0.55000000000000004">
      <c r="A178" s="113" t="s">
        <v>1144</v>
      </c>
      <c r="B178" s="113" t="s">
        <v>1146</v>
      </c>
      <c r="C178" s="113" t="s">
        <v>1343</v>
      </c>
      <c r="D178" s="114" t="s">
        <v>1145</v>
      </c>
      <c r="E178" s="113" t="s">
        <v>1147</v>
      </c>
      <c r="F178" s="115" t="s">
        <v>1150</v>
      </c>
      <c r="G178" s="115" t="s">
        <v>8</v>
      </c>
      <c r="H178" s="115" t="s">
        <v>1151</v>
      </c>
      <c r="I178" s="113" t="s">
        <v>1152</v>
      </c>
    </row>
    <row r="179" spans="1:9" s="116" customFormat="1" ht="38.450000000000003" customHeight="1" x14ac:dyDescent="0.55000000000000004">
      <c r="A179" s="117" t="s">
        <v>1153</v>
      </c>
      <c r="B179" s="117" t="s">
        <v>1154</v>
      </c>
      <c r="C179" s="117" t="s">
        <v>1344</v>
      </c>
      <c r="D179" s="118"/>
      <c r="E179" s="117"/>
      <c r="F179" s="119"/>
      <c r="G179" s="119" t="s">
        <v>1345</v>
      </c>
      <c r="H179" s="119"/>
      <c r="I179" s="117"/>
    </row>
    <row r="180" spans="1:9" s="116" customFormat="1" x14ac:dyDescent="0.55000000000000004">
      <c r="A180" s="81">
        <v>1</v>
      </c>
      <c r="B180" s="82">
        <v>100000000079</v>
      </c>
      <c r="C180" s="83">
        <v>0</v>
      </c>
      <c r="D180" s="120" t="s">
        <v>75</v>
      </c>
      <c r="E180" s="121" t="s">
        <v>1387</v>
      </c>
      <c r="F180" s="128">
        <v>997000</v>
      </c>
      <c r="G180" s="128">
        <v>-818541.56</v>
      </c>
      <c r="H180" s="128">
        <v>178458.44</v>
      </c>
      <c r="I180" s="81"/>
    </row>
    <row r="181" spans="1:9" x14ac:dyDescent="0.55000000000000004">
      <c r="A181" s="83">
        <v>2</v>
      </c>
      <c r="B181" s="82">
        <v>100000000080</v>
      </c>
      <c r="C181" s="83">
        <v>0</v>
      </c>
      <c r="D181" s="120" t="s">
        <v>75</v>
      </c>
      <c r="E181" s="121" t="s">
        <v>1388</v>
      </c>
      <c r="F181" s="128">
        <v>997000</v>
      </c>
      <c r="G181" s="128">
        <v>-818541.56</v>
      </c>
      <c r="H181" s="128">
        <v>178458.44</v>
      </c>
      <c r="I181" s="81"/>
    </row>
    <row r="182" spans="1:9" x14ac:dyDescent="0.55000000000000004">
      <c r="A182" s="81"/>
      <c r="B182" s="82"/>
      <c r="C182" s="83"/>
      <c r="D182" s="120"/>
      <c r="E182" s="121"/>
      <c r="F182" s="128"/>
      <c r="G182" s="128"/>
      <c r="H182" s="128"/>
      <c r="I182" s="81"/>
    </row>
    <row r="183" spans="1:9" x14ac:dyDescent="0.55000000000000004">
      <c r="A183" s="198" t="s">
        <v>1341</v>
      </c>
      <c r="B183" s="198"/>
      <c r="C183" s="198"/>
      <c r="D183" s="198"/>
      <c r="E183" s="198"/>
      <c r="F183" s="198"/>
      <c r="G183" s="198"/>
      <c r="H183" s="198"/>
      <c r="I183" s="198"/>
    </row>
    <row r="184" spans="1:9" x14ac:dyDescent="0.55000000000000004">
      <c r="A184" s="188" t="s">
        <v>1141</v>
      </c>
      <c r="B184" s="188"/>
      <c r="C184" s="188"/>
      <c r="D184" s="188"/>
      <c r="E184" s="188"/>
      <c r="F184" s="188"/>
      <c r="G184" s="188"/>
      <c r="H184" s="188"/>
      <c r="I184" s="188"/>
    </row>
    <row r="185" spans="1:9" x14ac:dyDescent="0.55000000000000004">
      <c r="A185" s="188" t="s">
        <v>1239</v>
      </c>
      <c r="B185" s="188"/>
      <c r="C185" s="188"/>
      <c r="D185" s="188"/>
      <c r="E185" s="188"/>
      <c r="F185" s="188"/>
      <c r="G185" s="188"/>
      <c r="H185" s="188"/>
      <c r="I185" s="188"/>
    </row>
    <row r="186" spans="1:9" x14ac:dyDescent="0.55000000000000004">
      <c r="A186" s="190" t="s">
        <v>1389</v>
      </c>
      <c r="B186" s="190"/>
      <c r="C186" s="190"/>
      <c r="D186" s="190"/>
      <c r="E186" s="190"/>
      <c r="F186" s="190"/>
      <c r="G186" s="190"/>
      <c r="H186" s="190"/>
      <c r="I186" s="190"/>
    </row>
    <row r="187" spans="1:9" x14ac:dyDescent="0.55000000000000004">
      <c r="A187" s="113" t="s">
        <v>1144</v>
      </c>
      <c r="B187" s="113" t="s">
        <v>1146</v>
      </c>
      <c r="C187" s="113" t="s">
        <v>1343</v>
      </c>
      <c r="D187" s="114" t="s">
        <v>1145</v>
      </c>
      <c r="E187" s="113" t="s">
        <v>1147</v>
      </c>
      <c r="F187" s="115" t="s">
        <v>1150</v>
      </c>
      <c r="G187" s="115" t="s">
        <v>8</v>
      </c>
      <c r="H187" s="115" t="s">
        <v>1151</v>
      </c>
      <c r="I187" s="113" t="s">
        <v>1152</v>
      </c>
    </row>
    <row r="188" spans="1:9" ht="24" customHeight="1" x14ac:dyDescent="0.55000000000000004">
      <c r="A188" s="117" t="s">
        <v>1153</v>
      </c>
      <c r="B188" s="117" t="s">
        <v>1154</v>
      </c>
      <c r="C188" s="117" t="s">
        <v>1344</v>
      </c>
      <c r="D188" s="118"/>
      <c r="E188" s="117"/>
      <c r="F188" s="119"/>
      <c r="G188" s="119" t="s">
        <v>1345</v>
      </c>
      <c r="H188" s="119"/>
      <c r="I188" s="117"/>
    </row>
    <row r="189" spans="1:9" x14ac:dyDescent="0.55000000000000004">
      <c r="A189" s="83">
        <v>1</v>
      </c>
      <c r="B189" s="82" t="s">
        <v>1505</v>
      </c>
      <c r="C189" s="83">
        <v>0</v>
      </c>
      <c r="D189" s="120" t="s">
        <v>27</v>
      </c>
      <c r="E189" s="121" t="s">
        <v>198</v>
      </c>
      <c r="F189" s="128">
        <v>911395.22</v>
      </c>
      <c r="G189" s="128">
        <v>-435725.47</v>
      </c>
      <c r="H189" s="128">
        <v>475669.75</v>
      </c>
      <c r="I189" s="122"/>
    </row>
    <row r="190" spans="1:9" x14ac:dyDescent="0.55000000000000004">
      <c r="A190" s="83"/>
      <c r="B190" s="82" t="s">
        <v>1506</v>
      </c>
      <c r="C190" s="83">
        <v>1</v>
      </c>
      <c r="D190" s="120" t="s">
        <v>27</v>
      </c>
      <c r="E190" s="121" t="s">
        <v>198</v>
      </c>
      <c r="F190" s="128">
        <v>916402.88</v>
      </c>
      <c r="G190" s="128">
        <v>-916401.88</v>
      </c>
      <c r="H190" s="121">
        <v>1</v>
      </c>
      <c r="I190" s="121"/>
    </row>
    <row r="191" spans="1:9" ht="24.75" thickBot="1" x14ac:dyDescent="0.6">
      <c r="A191" s="123"/>
      <c r="B191" s="124"/>
      <c r="C191" s="123"/>
      <c r="D191" s="125"/>
      <c r="E191" s="113" t="s">
        <v>1492</v>
      </c>
      <c r="F191" s="126">
        <f>SUM(F189:F190)</f>
        <v>1827798.1</v>
      </c>
      <c r="G191" s="126">
        <f>SUM(G189:G190)</f>
        <v>-1352127.35</v>
      </c>
      <c r="H191" s="126">
        <f>SUM(H189:H190)</f>
        <v>475670.75</v>
      </c>
      <c r="I191" s="122"/>
    </row>
    <row r="192" spans="1:9" ht="24.75" thickTop="1" x14ac:dyDescent="0.55000000000000004">
      <c r="A192" s="83">
        <v>2</v>
      </c>
      <c r="B192" s="82" t="s">
        <v>1507</v>
      </c>
      <c r="C192" s="83">
        <v>0</v>
      </c>
      <c r="D192" s="120" t="s">
        <v>27</v>
      </c>
      <c r="E192" s="121" t="s">
        <v>1109</v>
      </c>
      <c r="F192" s="128">
        <v>3103780.82</v>
      </c>
      <c r="G192" s="128">
        <v>-1171525.1200000001</v>
      </c>
      <c r="H192" s="128">
        <v>1932255.7</v>
      </c>
      <c r="I192" s="121"/>
    </row>
    <row r="193" spans="1:9" x14ac:dyDescent="0.55000000000000004">
      <c r="A193" s="83"/>
      <c r="B193" s="82" t="s">
        <v>1508</v>
      </c>
      <c r="C193" s="83">
        <v>1</v>
      </c>
      <c r="D193" s="120" t="s">
        <v>27</v>
      </c>
      <c r="E193" s="121" t="s">
        <v>1109</v>
      </c>
      <c r="F193" s="128">
        <v>1796219.18</v>
      </c>
      <c r="G193" s="128">
        <v>-1796218.18</v>
      </c>
      <c r="H193" s="121">
        <v>1</v>
      </c>
      <c r="I193" s="121"/>
    </row>
    <row r="194" spans="1:9" ht="24.75" thickBot="1" x14ac:dyDescent="0.6">
      <c r="A194" s="123"/>
      <c r="B194" s="124"/>
      <c r="C194" s="123"/>
      <c r="D194" s="125"/>
      <c r="E194" s="113" t="s">
        <v>1492</v>
      </c>
      <c r="F194" s="126">
        <f>SUM(F192:F193)</f>
        <v>4900000</v>
      </c>
      <c r="G194" s="126">
        <f>SUM(G192:G193)</f>
        <v>-2967743.3</v>
      </c>
      <c r="H194" s="126">
        <f>SUM(H192:H193)</f>
        <v>1932256.7</v>
      </c>
      <c r="I194" s="121"/>
    </row>
    <row r="195" spans="1:9" ht="24.75" thickTop="1" x14ac:dyDescent="0.55000000000000004">
      <c r="A195" s="83">
        <v>3</v>
      </c>
      <c r="B195" s="82" t="s">
        <v>1509</v>
      </c>
      <c r="C195" s="83">
        <v>0</v>
      </c>
      <c r="D195" s="120" t="s">
        <v>27</v>
      </c>
      <c r="E195" s="121" t="s">
        <v>52</v>
      </c>
      <c r="F195" s="128">
        <v>2026325.48</v>
      </c>
      <c r="G195" s="128">
        <v>-764838.55</v>
      </c>
      <c r="H195" s="128">
        <v>1261486.93</v>
      </c>
      <c r="I195" s="121"/>
    </row>
    <row r="196" spans="1:9" x14ac:dyDescent="0.55000000000000004">
      <c r="A196" s="83"/>
      <c r="B196" s="82" t="s">
        <v>1510</v>
      </c>
      <c r="C196" s="83">
        <v>1</v>
      </c>
      <c r="D196" s="120" t="s">
        <v>27</v>
      </c>
      <c r="E196" s="121" t="s">
        <v>52</v>
      </c>
      <c r="F196" s="128">
        <v>1172674.52</v>
      </c>
      <c r="G196" s="128">
        <v>-1172673.52</v>
      </c>
      <c r="H196" s="121">
        <v>1</v>
      </c>
      <c r="I196" s="121"/>
    </row>
    <row r="197" spans="1:9" ht="24.75" thickBot="1" x14ac:dyDescent="0.6">
      <c r="A197" s="123"/>
      <c r="B197" s="124"/>
      <c r="C197" s="123"/>
      <c r="D197" s="125"/>
      <c r="E197" s="113" t="s">
        <v>1492</v>
      </c>
      <c r="F197" s="126">
        <f>SUM(F195:F196)</f>
        <v>3199000</v>
      </c>
      <c r="G197" s="126">
        <f>SUM(G195:G196)</f>
        <v>-1937512.07</v>
      </c>
      <c r="H197" s="126">
        <f>SUM(H195:H196)</f>
        <v>1261487.93</v>
      </c>
      <c r="I197" s="121"/>
    </row>
    <row r="198" spans="1:9" ht="24.75" thickTop="1" x14ac:dyDescent="0.55000000000000004">
      <c r="A198" s="83"/>
      <c r="B198" s="83"/>
      <c r="C198" s="83"/>
      <c r="D198" s="120"/>
      <c r="E198" s="121"/>
      <c r="F198" s="134"/>
      <c r="G198" s="134"/>
      <c r="H198" s="134"/>
      <c r="I198" s="121"/>
    </row>
    <row r="199" spans="1:9" x14ac:dyDescent="0.55000000000000004">
      <c r="A199" s="196" t="s">
        <v>1390</v>
      </c>
      <c r="B199" s="196"/>
      <c r="C199" s="196"/>
      <c r="D199" s="196"/>
      <c r="E199" s="196"/>
      <c r="F199" s="196"/>
      <c r="G199" s="196"/>
      <c r="H199" s="196"/>
      <c r="I199" s="196"/>
    </row>
    <row r="200" spans="1:9" x14ac:dyDescent="0.55000000000000004">
      <c r="A200" s="113" t="s">
        <v>1144</v>
      </c>
      <c r="B200" s="113" t="s">
        <v>1146</v>
      </c>
      <c r="C200" s="113" t="s">
        <v>1343</v>
      </c>
      <c r="D200" s="114" t="s">
        <v>1145</v>
      </c>
      <c r="E200" s="113" t="s">
        <v>1147</v>
      </c>
      <c r="F200" s="115" t="s">
        <v>1150</v>
      </c>
      <c r="G200" s="115" t="s">
        <v>8</v>
      </c>
      <c r="H200" s="115" t="s">
        <v>1151</v>
      </c>
      <c r="I200" s="113" t="s">
        <v>1152</v>
      </c>
    </row>
    <row r="201" spans="1:9" ht="24" customHeight="1" x14ac:dyDescent="0.55000000000000004">
      <c r="A201" s="117" t="s">
        <v>1153</v>
      </c>
      <c r="B201" s="117" t="s">
        <v>1154</v>
      </c>
      <c r="C201" s="117" t="s">
        <v>1344</v>
      </c>
      <c r="D201" s="118"/>
      <c r="E201" s="117"/>
      <c r="F201" s="119"/>
      <c r="G201" s="119" t="s">
        <v>1345</v>
      </c>
      <c r="H201" s="119"/>
      <c r="I201" s="117"/>
    </row>
    <row r="202" spans="1:9" x14ac:dyDescent="0.55000000000000004">
      <c r="A202" s="81">
        <v>1</v>
      </c>
      <c r="B202" s="82" t="s">
        <v>1495</v>
      </c>
      <c r="C202" s="83">
        <v>0</v>
      </c>
      <c r="D202" s="120" t="s">
        <v>27</v>
      </c>
      <c r="E202" s="121" t="s">
        <v>1391</v>
      </c>
      <c r="F202" s="128">
        <v>1575890.41</v>
      </c>
      <c r="G202" s="128">
        <v>-713785.65</v>
      </c>
      <c r="H202" s="128">
        <v>862104.76</v>
      </c>
      <c r="I202" s="81"/>
    </row>
    <row r="203" spans="1:9" x14ac:dyDescent="0.55000000000000004">
      <c r="A203" s="81"/>
      <c r="B203" s="82" t="s">
        <v>1496</v>
      </c>
      <c r="C203" s="83">
        <v>1</v>
      </c>
      <c r="D203" s="120" t="s">
        <v>27</v>
      </c>
      <c r="E203" s="121" t="s">
        <v>1391</v>
      </c>
      <c r="F203" s="128">
        <v>1424109.59</v>
      </c>
      <c r="G203" s="128">
        <v>-1424108.59</v>
      </c>
      <c r="H203" s="121">
        <v>1</v>
      </c>
      <c r="I203" s="81"/>
    </row>
    <row r="204" spans="1:9" ht="24.75" thickBot="1" x14ac:dyDescent="0.6">
      <c r="A204" s="123"/>
      <c r="B204" s="124"/>
      <c r="C204" s="123"/>
      <c r="D204" s="125"/>
      <c r="E204" s="113" t="s">
        <v>1492</v>
      </c>
      <c r="F204" s="126">
        <f>SUM(F202:F203)</f>
        <v>3000000</v>
      </c>
      <c r="G204" s="126">
        <f>SUM(G202:G203)</f>
        <v>-2137894.2400000002</v>
      </c>
      <c r="H204" s="126">
        <f>SUM(H202:H203)</f>
        <v>862105.76</v>
      </c>
      <c r="I204" s="81"/>
    </row>
    <row r="205" spans="1:9" ht="24.75" thickTop="1" x14ac:dyDescent="0.55000000000000004">
      <c r="A205" s="81">
        <v>2</v>
      </c>
      <c r="B205" s="82">
        <v>100000000672</v>
      </c>
      <c r="C205" s="83">
        <v>0</v>
      </c>
      <c r="D205" s="120" t="s">
        <v>27</v>
      </c>
      <c r="E205" s="121" t="s">
        <v>182</v>
      </c>
      <c r="F205" s="128">
        <v>2410958.9</v>
      </c>
      <c r="G205" s="128">
        <v>-1192723.05</v>
      </c>
      <c r="H205" s="128">
        <v>1218235.8500000001</v>
      </c>
      <c r="I205" s="81"/>
    </row>
    <row r="206" spans="1:9" x14ac:dyDescent="0.55000000000000004">
      <c r="A206" s="81"/>
      <c r="B206" s="82">
        <v>100000000672</v>
      </c>
      <c r="C206" s="83">
        <v>1</v>
      </c>
      <c r="D206" s="120" t="s">
        <v>27</v>
      </c>
      <c r="E206" s="121" t="s">
        <v>182</v>
      </c>
      <c r="F206" s="128">
        <v>2589041.1</v>
      </c>
      <c r="G206" s="128">
        <v>-2589040.1</v>
      </c>
      <c r="H206" s="121">
        <v>1</v>
      </c>
      <c r="I206" s="81"/>
    </row>
    <row r="207" spans="1:9" ht="24.75" thickBot="1" x14ac:dyDescent="0.6">
      <c r="A207" s="123"/>
      <c r="B207" s="124"/>
      <c r="C207" s="123"/>
      <c r="D207" s="125"/>
      <c r="E207" s="113" t="s">
        <v>1492</v>
      </c>
      <c r="F207" s="126">
        <f>SUM(F205:F206)</f>
        <v>5000000</v>
      </c>
      <c r="G207" s="126">
        <f>SUM(G205:G206)</f>
        <v>-3781763.1500000004</v>
      </c>
      <c r="H207" s="126">
        <f>SUM(H205:H206)</f>
        <v>1218236.8500000001</v>
      </c>
      <c r="I207" s="81"/>
    </row>
    <row r="208" spans="1:9" ht="24.75" thickTop="1" x14ac:dyDescent="0.55000000000000004">
      <c r="A208" s="81">
        <v>3</v>
      </c>
      <c r="B208" s="82" t="s">
        <v>1493</v>
      </c>
      <c r="C208" s="83">
        <v>0</v>
      </c>
      <c r="D208" s="120" t="s">
        <v>27</v>
      </c>
      <c r="E208" s="121" t="s">
        <v>184</v>
      </c>
      <c r="F208" s="128">
        <v>963072.88</v>
      </c>
      <c r="G208" s="128">
        <v>-476440.82</v>
      </c>
      <c r="H208" s="128">
        <v>486632.06</v>
      </c>
      <c r="I208" s="81"/>
    </row>
    <row r="209" spans="1:9" x14ac:dyDescent="0.55000000000000004">
      <c r="A209" s="81"/>
      <c r="B209" s="82" t="s">
        <v>1494</v>
      </c>
      <c r="C209" s="83">
        <v>1</v>
      </c>
      <c r="D209" s="120" t="s">
        <v>27</v>
      </c>
      <c r="E209" s="121" t="s">
        <v>184</v>
      </c>
      <c r="F209" s="128">
        <v>1028927.12</v>
      </c>
      <c r="G209" s="128">
        <v>-1028926.12</v>
      </c>
      <c r="H209" s="121">
        <v>1</v>
      </c>
      <c r="I209" s="81"/>
    </row>
    <row r="210" spans="1:9" ht="24.75" thickBot="1" x14ac:dyDescent="0.6">
      <c r="A210" s="123"/>
      <c r="B210" s="124"/>
      <c r="C210" s="123"/>
      <c r="D210" s="125"/>
      <c r="E210" s="113" t="s">
        <v>1492</v>
      </c>
      <c r="F210" s="126">
        <f>SUM(F208:F209)</f>
        <v>1992000</v>
      </c>
      <c r="G210" s="126">
        <f>SUM(G208:G209)</f>
        <v>-1505366.94</v>
      </c>
      <c r="H210" s="126">
        <f>SUM(H208:H209)</f>
        <v>486633.06</v>
      </c>
      <c r="I210" s="81"/>
    </row>
    <row r="211" spans="1:9" ht="24.75" thickTop="1" x14ac:dyDescent="0.55000000000000004">
      <c r="A211" s="81">
        <v>4</v>
      </c>
      <c r="B211" s="82" t="s">
        <v>1497</v>
      </c>
      <c r="C211" s="83">
        <v>0</v>
      </c>
      <c r="D211" s="120" t="s">
        <v>27</v>
      </c>
      <c r="E211" s="121" t="s">
        <v>200</v>
      </c>
      <c r="F211" s="128">
        <v>1559029.86</v>
      </c>
      <c r="G211" s="128">
        <v>-753886.25</v>
      </c>
      <c r="H211" s="128">
        <v>805143.61</v>
      </c>
      <c r="I211" s="81"/>
    </row>
    <row r="212" spans="1:9" x14ac:dyDescent="0.55000000000000004">
      <c r="A212" s="83"/>
      <c r="B212" s="82" t="s">
        <v>1498</v>
      </c>
      <c r="C212" s="83">
        <v>1</v>
      </c>
      <c r="D212" s="120" t="s">
        <v>27</v>
      </c>
      <c r="E212" s="121" t="s">
        <v>200</v>
      </c>
      <c r="F212" s="128">
        <v>1584870.14</v>
      </c>
      <c r="G212" s="128">
        <v>-1584869.14</v>
      </c>
      <c r="H212" s="121">
        <v>1</v>
      </c>
      <c r="I212" s="122"/>
    </row>
    <row r="213" spans="1:9" ht="24.75" thickBot="1" x14ac:dyDescent="0.6">
      <c r="A213" s="123"/>
      <c r="B213" s="124"/>
      <c r="C213" s="123"/>
      <c r="D213" s="125"/>
      <c r="E213" s="113" t="s">
        <v>1492</v>
      </c>
      <c r="F213" s="126">
        <f>SUM(F211:F212)</f>
        <v>3143900</v>
      </c>
      <c r="G213" s="126">
        <f>SUM(G211:G212)</f>
        <v>-2338755.3899999997</v>
      </c>
      <c r="H213" s="126">
        <f>SUM(H211:H212)</f>
        <v>805144.61</v>
      </c>
      <c r="I213" s="81"/>
    </row>
    <row r="214" spans="1:9" ht="24.75" thickTop="1" x14ac:dyDescent="0.55000000000000004">
      <c r="A214" s="83">
        <v>5</v>
      </c>
      <c r="B214" s="82" t="s">
        <v>1499</v>
      </c>
      <c r="C214" s="83">
        <v>0</v>
      </c>
      <c r="D214" s="120" t="s">
        <v>27</v>
      </c>
      <c r="E214" s="121" t="s">
        <v>1600</v>
      </c>
      <c r="F214" s="128">
        <v>319119.34000000003</v>
      </c>
      <c r="G214" s="128">
        <v>-120451.92</v>
      </c>
      <c r="H214" s="128">
        <v>198667.42</v>
      </c>
      <c r="I214" s="121"/>
    </row>
    <row r="215" spans="1:9" x14ac:dyDescent="0.55000000000000004">
      <c r="A215" s="83"/>
      <c r="B215" s="82" t="s">
        <v>1500</v>
      </c>
      <c r="C215" s="83">
        <v>1</v>
      </c>
      <c r="D215" s="120" t="s">
        <v>27</v>
      </c>
      <c r="E215" s="121" t="s">
        <v>1600</v>
      </c>
      <c r="F215" s="128">
        <v>184680.66</v>
      </c>
      <c r="G215" s="128">
        <v>-184679.66</v>
      </c>
      <c r="H215" s="121">
        <v>1</v>
      </c>
      <c r="I215" s="121"/>
    </row>
    <row r="216" spans="1:9" ht="24.75" thickBot="1" x14ac:dyDescent="0.6">
      <c r="A216" s="123"/>
      <c r="B216" s="124"/>
      <c r="C216" s="123"/>
      <c r="D216" s="125"/>
      <c r="E216" s="113" t="s">
        <v>1492</v>
      </c>
      <c r="F216" s="126">
        <f>SUM(F214:F215)</f>
        <v>503800</v>
      </c>
      <c r="G216" s="126">
        <f>SUM(G214:G215)</f>
        <v>-305131.58</v>
      </c>
      <c r="H216" s="126">
        <f>SUM(H214:H215)</f>
        <v>198668.42</v>
      </c>
      <c r="I216" s="121"/>
    </row>
    <row r="217" spans="1:9" ht="24.75" thickTop="1" x14ac:dyDescent="0.55000000000000004">
      <c r="A217" s="81"/>
      <c r="B217" s="82"/>
      <c r="C217" s="83"/>
      <c r="D217" s="120"/>
      <c r="E217" s="121"/>
      <c r="F217" s="128"/>
      <c r="G217" s="128"/>
      <c r="H217" s="121"/>
      <c r="I217" s="81"/>
    </row>
    <row r="218" spans="1:9" x14ac:dyDescent="0.55000000000000004">
      <c r="A218" s="196" t="s">
        <v>1392</v>
      </c>
      <c r="B218" s="196"/>
      <c r="C218" s="196"/>
      <c r="D218" s="196"/>
      <c r="E218" s="196"/>
      <c r="F218" s="196"/>
      <c r="G218" s="196"/>
      <c r="H218" s="196"/>
      <c r="I218" s="196"/>
    </row>
    <row r="219" spans="1:9" x14ac:dyDescent="0.55000000000000004">
      <c r="A219" s="113" t="s">
        <v>1144</v>
      </c>
      <c r="B219" s="113" t="s">
        <v>1146</v>
      </c>
      <c r="C219" s="113" t="s">
        <v>1343</v>
      </c>
      <c r="D219" s="114" t="s">
        <v>1145</v>
      </c>
      <c r="E219" s="113" t="s">
        <v>1147</v>
      </c>
      <c r="F219" s="115" t="s">
        <v>1150</v>
      </c>
      <c r="G219" s="115" t="s">
        <v>8</v>
      </c>
      <c r="H219" s="115" t="s">
        <v>1151</v>
      </c>
      <c r="I219" s="113" t="s">
        <v>1152</v>
      </c>
    </row>
    <row r="220" spans="1:9" ht="24" customHeight="1" x14ac:dyDescent="0.55000000000000004">
      <c r="A220" s="117" t="s">
        <v>1153</v>
      </c>
      <c r="B220" s="117" t="s">
        <v>1154</v>
      </c>
      <c r="C220" s="117" t="s">
        <v>1344</v>
      </c>
      <c r="D220" s="118"/>
      <c r="E220" s="117"/>
      <c r="F220" s="119"/>
      <c r="G220" s="119" t="s">
        <v>1345</v>
      </c>
      <c r="H220" s="119"/>
      <c r="I220" s="117"/>
    </row>
    <row r="221" spans="1:9" x14ac:dyDescent="0.55000000000000004">
      <c r="A221" s="83">
        <v>1</v>
      </c>
      <c r="B221" s="82" t="s">
        <v>1501</v>
      </c>
      <c r="C221" s="83">
        <v>0</v>
      </c>
      <c r="D221" s="120" t="s">
        <v>27</v>
      </c>
      <c r="E221" s="121" t="s">
        <v>1393</v>
      </c>
      <c r="F221" s="128">
        <v>274612.05</v>
      </c>
      <c r="G221" s="128">
        <v>-119384.64</v>
      </c>
      <c r="H221" s="128">
        <v>155227.41</v>
      </c>
      <c r="I221" s="122"/>
    </row>
    <row r="222" spans="1:9" x14ac:dyDescent="0.55000000000000004">
      <c r="A222" s="83"/>
      <c r="B222" s="82" t="s">
        <v>1502</v>
      </c>
      <c r="C222" s="83">
        <v>1</v>
      </c>
      <c r="D222" s="120" t="s">
        <v>27</v>
      </c>
      <c r="E222" s="121" t="s">
        <v>1393</v>
      </c>
      <c r="F222" s="128">
        <v>226387.95</v>
      </c>
      <c r="G222" s="128">
        <v>-226386.95</v>
      </c>
      <c r="H222" s="121">
        <v>1</v>
      </c>
      <c r="I222" s="121"/>
    </row>
    <row r="223" spans="1:9" ht="24.75" thickBot="1" x14ac:dyDescent="0.6">
      <c r="A223" s="123"/>
      <c r="B223" s="124"/>
      <c r="C223" s="123"/>
      <c r="D223" s="125"/>
      <c r="E223" s="113" t="s">
        <v>1492</v>
      </c>
      <c r="F223" s="126">
        <f>SUM(F221:F222)</f>
        <v>501000</v>
      </c>
      <c r="G223" s="126">
        <f>SUM(G221:G222)</f>
        <v>-345771.59</v>
      </c>
      <c r="H223" s="126">
        <f>SUM(H221:H222)</f>
        <v>155228.41</v>
      </c>
      <c r="I223" s="122"/>
    </row>
    <row r="224" spans="1:9" ht="24.75" thickTop="1" x14ac:dyDescent="0.55000000000000004">
      <c r="A224" s="83"/>
      <c r="B224" s="83"/>
      <c r="C224" s="83"/>
      <c r="D224" s="120"/>
      <c r="E224" s="121"/>
      <c r="F224" s="134"/>
      <c r="G224" s="134"/>
      <c r="H224" s="134"/>
      <c r="I224" s="121"/>
    </row>
    <row r="225" spans="1:9" x14ac:dyDescent="0.55000000000000004">
      <c r="A225" s="196" t="s">
        <v>1394</v>
      </c>
      <c r="B225" s="196"/>
      <c r="C225" s="196"/>
      <c r="D225" s="196"/>
      <c r="E225" s="196"/>
      <c r="F225" s="196"/>
      <c r="G225" s="196"/>
      <c r="H225" s="196"/>
      <c r="I225" s="196"/>
    </row>
    <row r="226" spans="1:9" x14ac:dyDescent="0.55000000000000004">
      <c r="A226" s="113" t="s">
        <v>1144</v>
      </c>
      <c r="B226" s="113" t="s">
        <v>1146</v>
      </c>
      <c r="C226" s="113" t="s">
        <v>1343</v>
      </c>
      <c r="D226" s="114" t="s">
        <v>1145</v>
      </c>
      <c r="E226" s="113" t="s">
        <v>1147</v>
      </c>
      <c r="F226" s="115" t="s">
        <v>1150</v>
      </c>
      <c r="G226" s="115" t="s">
        <v>8</v>
      </c>
      <c r="H226" s="115" t="s">
        <v>1151</v>
      </c>
      <c r="I226" s="113" t="s">
        <v>1152</v>
      </c>
    </row>
    <row r="227" spans="1:9" ht="24" customHeight="1" x14ac:dyDescent="0.55000000000000004">
      <c r="A227" s="117" t="s">
        <v>1153</v>
      </c>
      <c r="B227" s="117" t="s">
        <v>1154</v>
      </c>
      <c r="C227" s="117" t="s">
        <v>1344</v>
      </c>
      <c r="D227" s="118"/>
      <c r="E227" s="117"/>
      <c r="F227" s="119"/>
      <c r="G227" s="119" t="s">
        <v>1345</v>
      </c>
      <c r="H227" s="119"/>
      <c r="I227" s="117"/>
    </row>
    <row r="228" spans="1:9" x14ac:dyDescent="0.55000000000000004">
      <c r="A228" s="83">
        <v>1</v>
      </c>
      <c r="B228" s="82" t="s">
        <v>1503</v>
      </c>
      <c r="C228" s="83">
        <v>0</v>
      </c>
      <c r="D228" s="120" t="s">
        <v>27</v>
      </c>
      <c r="E228" s="121" t="s">
        <v>42</v>
      </c>
      <c r="F228" s="128">
        <v>562872.51</v>
      </c>
      <c r="G228" s="128">
        <v>-237447.67</v>
      </c>
      <c r="H228" s="128">
        <v>325424.84000000003</v>
      </c>
      <c r="I228" s="122"/>
    </row>
    <row r="229" spans="1:9" x14ac:dyDescent="0.55000000000000004">
      <c r="A229" s="83"/>
      <c r="B229" s="82" t="s">
        <v>1504</v>
      </c>
      <c r="C229" s="83">
        <v>1</v>
      </c>
      <c r="D229" s="120" t="s">
        <v>27</v>
      </c>
      <c r="E229" s="121" t="s">
        <v>42</v>
      </c>
      <c r="F229" s="128">
        <v>434127.49</v>
      </c>
      <c r="G229" s="128">
        <v>-434126.49</v>
      </c>
      <c r="H229" s="121">
        <v>1</v>
      </c>
      <c r="I229" s="121"/>
    </row>
    <row r="230" spans="1:9" ht="24.75" thickBot="1" x14ac:dyDescent="0.6">
      <c r="A230" s="123"/>
      <c r="B230" s="124"/>
      <c r="C230" s="123"/>
      <c r="D230" s="125"/>
      <c r="E230" s="113" t="s">
        <v>1492</v>
      </c>
      <c r="F230" s="126">
        <f>SUM(F228:F229)</f>
        <v>997000</v>
      </c>
      <c r="G230" s="126">
        <f>SUM(G228:G229)</f>
        <v>-671574.16</v>
      </c>
      <c r="H230" s="126">
        <f>SUM(H228:H229)</f>
        <v>325425.84000000003</v>
      </c>
      <c r="I230" s="122"/>
    </row>
    <row r="231" spans="1:9" ht="24.75" thickTop="1" x14ac:dyDescent="0.55000000000000004">
      <c r="A231" s="83"/>
      <c r="B231" s="83"/>
      <c r="C231" s="83"/>
      <c r="D231" s="120"/>
      <c r="E231" s="121"/>
      <c r="F231" s="134"/>
      <c r="G231" s="134"/>
      <c r="H231" s="134"/>
      <c r="I231" s="121"/>
    </row>
    <row r="232" spans="1:9" x14ac:dyDescent="0.55000000000000004">
      <c r="A232" s="196" t="s">
        <v>1395</v>
      </c>
      <c r="B232" s="196"/>
      <c r="C232" s="196"/>
      <c r="D232" s="196"/>
      <c r="E232" s="196"/>
      <c r="F232" s="196"/>
      <c r="G232" s="196"/>
      <c r="H232" s="196"/>
      <c r="I232" s="196"/>
    </row>
    <row r="233" spans="1:9" x14ac:dyDescent="0.55000000000000004">
      <c r="A233" s="113" t="s">
        <v>1144</v>
      </c>
      <c r="B233" s="113" t="s">
        <v>1146</v>
      </c>
      <c r="C233" s="113" t="s">
        <v>1343</v>
      </c>
      <c r="D233" s="114" t="s">
        <v>1145</v>
      </c>
      <c r="E233" s="113" t="s">
        <v>1147</v>
      </c>
      <c r="F233" s="115" t="s">
        <v>1150</v>
      </c>
      <c r="G233" s="115" t="s">
        <v>8</v>
      </c>
      <c r="H233" s="115" t="s">
        <v>1151</v>
      </c>
      <c r="I233" s="113" t="s">
        <v>1152</v>
      </c>
    </row>
    <row r="234" spans="1:9" ht="24" customHeight="1" x14ac:dyDescent="0.55000000000000004">
      <c r="A234" s="117" t="s">
        <v>1153</v>
      </c>
      <c r="B234" s="117" t="s">
        <v>1154</v>
      </c>
      <c r="C234" s="117" t="s">
        <v>1344</v>
      </c>
      <c r="D234" s="118"/>
      <c r="E234" s="117"/>
      <c r="F234" s="119"/>
      <c r="G234" s="119" t="s">
        <v>1345</v>
      </c>
      <c r="H234" s="119"/>
      <c r="I234" s="117"/>
    </row>
    <row r="235" spans="1:9" x14ac:dyDescent="0.55000000000000004">
      <c r="A235" s="83">
        <v>1</v>
      </c>
      <c r="B235" s="82" t="s">
        <v>1535</v>
      </c>
      <c r="C235" s="83">
        <v>0</v>
      </c>
      <c r="D235" s="120" t="s">
        <v>27</v>
      </c>
      <c r="E235" s="121" t="s">
        <v>1396</v>
      </c>
      <c r="F235" s="128">
        <v>206736.02</v>
      </c>
      <c r="G235" s="128">
        <v>-93639.26</v>
      </c>
      <c r="H235" s="128">
        <v>113096.76</v>
      </c>
      <c r="I235" s="122"/>
    </row>
    <row r="236" spans="1:9" x14ac:dyDescent="0.55000000000000004">
      <c r="A236" s="83"/>
      <c r="B236" s="82" t="s">
        <v>1536</v>
      </c>
      <c r="C236" s="83">
        <v>1</v>
      </c>
      <c r="D236" s="120" t="s">
        <v>27</v>
      </c>
      <c r="E236" s="121" t="s">
        <v>1396</v>
      </c>
      <c r="F236" s="128">
        <v>183163.98</v>
      </c>
      <c r="G236" s="128">
        <v>-183162.98</v>
      </c>
      <c r="H236" s="121">
        <v>1</v>
      </c>
      <c r="I236" s="121"/>
    </row>
    <row r="237" spans="1:9" ht="24.75" thickBot="1" x14ac:dyDescent="0.6">
      <c r="A237" s="123"/>
      <c r="B237" s="124"/>
      <c r="C237" s="123"/>
      <c r="D237" s="125"/>
      <c r="E237" s="113" t="s">
        <v>1492</v>
      </c>
      <c r="F237" s="126">
        <f>SUM(F235:F236)</f>
        <v>389900</v>
      </c>
      <c r="G237" s="126">
        <f>SUM(G235:G236)</f>
        <v>-276802.24</v>
      </c>
      <c r="H237" s="126">
        <f>SUM(H235:H236)</f>
        <v>113097.76</v>
      </c>
      <c r="I237" s="122"/>
    </row>
    <row r="238" spans="1:9" ht="24.75" thickTop="1" x14ac:dyDescent="0.55000000000000004">
      <c r="A238" s="83"/>
      <c r="B238" s="83"/>
      <c r="C238" s="83"/>
      <c r="D238" s="120"/>
      <c r="E238" s="121"/>
      <c r="F238" s="134"/>
      <c r="G238" s="134"/>
      <c r="H238" s="134"/>
      <c r="I238" s="121"/>
    </row>
    <row r="239" spans="1:9" x14ac:dyDescent="0.55000000000000004">
      <c r="A239" s="196" t="s">
        <v>1397</v>
      </c>
      <c r="B239" s="196"/>
      <c r="C239" s="196"/>
      <c r="D239" s="196"/>
      <c r="E239" s="196"/>
      <c r="F239" s="196"/>
      <c r="G239" s="196"/>
      <c r="H239" s="196"/>
      <c r="I239" s="196"/>
    </row>
    <row r="240" spans="1:9" x14ac:dyDescent="0.55000000000000004">
      <c r="A240" s="113" t="s">
        <v>1144</v>
      </c>
      <c r="B240" s="113" t="s">
        <v>1146</v>
      </c>
      <c r="C240" s="113" t="s">
        <v>1343</v>
      </c>
      <c r="D240" s="114" t="s">
        <v>1145</v>
      </c>
      <c r="E240" s="113" t="s">
        <v>1147</v>
      </c>
      <c r="F240" s="115" t="s">
        <v>1150</v>
      </c>
      <c r="G240" s="115" t="s">
        <v>8</v>
      </c>
      <c r="H240" s="115" t="s">
        <v>1151</v>
      </c>
      <c r="I240" s="113" t="s">
        <v>1152</v>
      </c>
    </row>
    <row r="241" spans="1:9" ht="29.45" customHeight="1" x14ac:dyDescent="0.55000000000000004">
      <c r="A241" s="117" t="s">
        <v>1153</v>
      </c>
      <c r="B241" s="117" t="s">
        <v>1154</v>
      </c>
      <c r="C241" s="117" t="s">
        <v>1344</v>
      </c>
      <c r="D241" s="118"/>
      <c r="E241" s="117"/>
      <c r="F241" s="119"/>
      <c r="G241" s="119" t="s">
        <v>1345</v>
      </c>
      <c r="H241" s="119"/>
      <c r="I241" s="117"/>
    </row>
    <row r="242" spans="1:9" x14ac:dyDescent="0.55000000000000004">
      <c r="A242" s="83">
        <v>1</v>
      </c>
      <c r="B242" s="82" t="s">
        <v>1537</v>
      </c>
      <c r="C242" s="83">
        <v>0</v>
      </c>
      <c r="D242" s="120" t="s">
        <v>27</v>
      </c>
      <c r="E242" s="121" t="s">
        <v>166</v>
      </c>
      <c r="F242" s="128">
        <v>1243412.6000000001</v>
      </c>
      <c r="G242" s="128">
        <v>-469327.31</v>
      </c>
      <c r="H242" s="128">
        <v>774085.29</v>
      </c>
      <c r="I242" s="122"/>
    </row>
    <row r="243" spans="1:9" x14ac:dyDescent="0.55000000000000004">
      <c r="A243" s="83"/>
      <c r="B243" s="82" t="s">
        <v>1538</v>
      </c>
      <c r="C243" s="83">
        <v>1</v>
      </c>
      <c r="D243" s="120" t="s">
        <v>27</v>
      </c>
      <c r="E243" s="121" t="s">
        <v>166</v>
      </c>
      <c r="F243" s="128">
        <v>719587.4</v>
      </c>
      <c r="G243" s="128">
        <v>-719586.4</v>
      </c>
      <c r="H243" s="121">
        <v>1</v>
      </c>
      <c r="I243" s="121"/>
    </row>
    <row r="244" spans="1:9" ht="24.75" thickBot="1" x14ac:dyDescent="0.6">
      <c r="A244" s="123"/>
      <c r="B244" s="124"/>
      <c r="C244" s="123"/>
      <c r="D244" s="125"/>
      <c r="E244" s="113" t="s">
        <v>1492</v>
      </c>
      <c r="F244" s="126">
        <f>SUM(F242:F243)</f>
        <v>1963000</v>
      </c>
      <c r="G244" s="126">
        <f>SUM(G242:G243)</f>
        <v>-1188913.71</v>
      </c>
      <c r="H244" s="126">
        <f>SUM(H242:H243)</f>
        <v>774086.29</v>
      </c>
      <c r="I244" s="122"/>
    </row>
    <row r="245" spans="1:9" ht="24.75" thickTop="1" x14ac:dyDescent="0.55000000000000004">
      <c r="A245" s="83"/>
      <c r="B245" s="83"/>
      <c r="C245" s="83"/>
      <c r="D245" s="120"/>
      <c r="E245" s="121"/>
      <c r="F245" s="134"/>
      <c r="G245" s="134"/>
      <c r="H245" s="134"/>
      <c r="I245" s="121"/>
    </row>
    <row r="246" spans="1:9" x14ac:dyDescent="0.55000000000000004">
      <c r="A246" s="196" t="s">
        <v>1398</v>
      </c>
      <c r="B246" s="196"/>
      <c r="C246" s="196"/>
      <c r="D246" s="196"/>
      <c r="E246" s="196"/>
      <c r="F246" s="196"/>
      <c r="G246" s="196"/>
      <c r="H246" s="196"/>
      <c r="I246" s="196"/>
    </row>
    <row r="247" spans="1:9" x14ac:dyDescent="0.55000000000000004">
      <c r="A247" s="113" t="s">
        <v>1144</v>
      </c>
      <c r="B247" s="113" t="s">
        <v>1146</v>
      </c>
      <c r="C247" s="113" t="s">
        <v>1343</v>
      </c>
      <c r="D247" s="114" t="s">
        <v>1145</v>
      </c>
      <c r="E247" s="113" t="s">
        <v>1147</v>
      </c>
      <c r="F247" s="115" t="s">
        <v>1150</v>
      </c>
      <c r="G247" s="115" t="s">
        <v>8</v>
      </c>
      <c r="H247" s="115" t="s">
        <v>1151</v>
      </c>
      <c r="I247" s="113" t="s">
        <v>1152</v>
      </c>
    </row>
    <row r="248" spans="1:9" ht="24" customHeight="1" x14ac:dyDescent="0.55000000000000004">
      <c r="A248" s="117" t="s">
        <v>1153</v>
      </c>
      <c r="B248" s="117" t="s">
        <v>1154</v>
      </c>
      <c r="C248" s="117" t="s">
        <v>1344</v>
      </c>
      <c r="D248" s="118"/>
      <c r="E248" s="117"/>
      <c r="F248" s="119"/>
      <c r="G248" s="119" t="s">
        <v>1345</v>
      </c>
      <c r="H248" s="119"/>
      <c r="I248" s="117"/>
    </row>
    <row r="249" spans="1:9" x14ac:dyDescent="0.55000000000000004">
      <c r="A249" s="83">
        <v>1</v>
      </c>
      <c r="B249" s="82">
        <v>100000000666</v>
      </c>
      <c r="C249" s="83">
        <v>0</v>
      </c>
      <c r="D249" s="120" t="s">
        <v>27</v>
      </c>
      <c r="E249" s="121" t="s">
        <v>170</v>
      </c>
      <c r="F249" s="128">
        <v>190027.4</v>
      </c>
      <c r="G249" s="128">
        <v>-71726.03</v>
      </c>
      <c r="H249" s="128">
        <v>118301.37</v>
      </c>
      <c r="I249" s="122"/>
    </row>
    <row r="250" spans="1:9" x14ac:dyDescent="0.55000000000000004">
      <c r="A250" s="83"/>
      <c r="B250" s="82">
        <v>100000000666</v>
      </c>
      <c r="C250" s="83">
        <v>1</v>
      </c>
      <c r="D250" s="120" t="s">
        <v>27</v>
      </c>
      <c r="E250" s="121" t="s">
        <v>170</v>
      </c>
      <c r="F250" s="128">
        <v>109972.6</v>
      </c>
      <c r="G250" s="128">
        <v>-109971.6</v>
      </c>
      <c r="H250" s="121">
        <v>1</v>
      </c>
      <c r="I250" s="121"/>
    </row>
    <row r="251" spans="1:9" ht="24.75" thickBot="1" x14ac:dyDescent="0.6">
      <c r="A251" s="123"/>
      <c r="B251" s="124"/>
      <c r="C251" s="123"/>
      <c r="D251" s="125"/>
      <c r="E251" s="113" t="s">
        <v>1492</v>
      </c>
      <c r="F251" s="126">
        <f>SUM(F249:F250)</f>
        <v>300000</v>
      </c>
      <c r="G251" s="126">
        <f>SUM(G249:G250)</f>
        <v>-181697.63</v>
      </c>
      <c r="H251" s="126">
        <f>SUM(H249:H250)</f>
        <v>118302.37</v>
      </c>
      <c r="I251" s="122"/>
    </row>
    <row r="252" spans="1:9" ht="24.75" thickTop="1" x14ac:dyDescent="0.55000000000000004">
      <c r="A252" s="83"/>
      <c r="B252" s="83"/>
      <c r="C252" s="83"/>
      <c r="D252" s="120"/>
      <c r="E252" s="121"/>
      <c r="F252" s="134"/>
      <c r="G252" s="134"/>
      <c r="H252" s="134"/>
      <c r="I252" s="121"/>
    </row>
    <row r="253" spans="1:9" x14ac:dyDescent="0.55000000000000004">
      <c r="A253" s="196" t="s">
        <v>1596</v>
      </c>
      <c r="B253" s="196"/>
      <c r="C253" s="196"/>
      <c r="D253" s="196"/>
      <c r="E253" s="196"/>
      <c r="F253" s="196"/>
      <c r="G253" s="196"/>
      <c r="H253" s="196"/>
      <c r="I253" s="196"/>
    </row>
    <row r="254" spans="1:9" x14ac:dyDescent="0.55000000000000004">
      <c r="A254" s="113" t="s">
        <v>1144</v>
      </c>
      <c r="B254" s="113" t="s">
        <v>1146</v>
      </c>
      <c r="C254" s="113" t="s">
        <v>1343</v>
      </c>
      <c r="D254" s="114" t="s">
        <v>1145</v>
      </c>
      <c r="E254" s="113" t="s">
        <v>1147</v>
      </c>
      <c r="F254" s="115" t="s">
        <v>1150</v>
      </c>
      <c r="G254" s="115" t="s">
        <v>8</v>
      </c>
      <c r="H254" s="115" t="s">
        <v>1151</v>
      </c>
      <c r="I254" s="113" t="s">
        <v>1152</v>
      </c>
    </row>
    <row r="255" spans="1:9" ht="24" customHeight="1" x14ac:dyDescent="0.55000000000000004">
      <c r="A255" s="117" t="s">
        <v>1153</v>
      </c>
      <c r="B255" s="117" t="s">
        <v>1154</v>
      </c>
      <c r="C255" s="117" t="s">
        <v>1344</v>
      </c>
      <c r="D255" s="118"/>
      <c r="E255" s="117"/>
      <c r="F255" s="119"/>
      <c r="G255" s="119" t="s">
        <v>1345</v>
      </c>
      <c r="H255" s="119"/>
      <c r="I255" s="117"/>
    </row>
    <row r="256" spans="1:9" x14ac:dyDescent="0.55000000000000004">
      <c r="A256" s="83">
        <v>1</v>
      </c>
      <c r="B256" s="82">
        <v>100000000699</v>
      </c>
      <c r="C256" s="83">
        <v>0</v>
      </c>
      <c r="D256" s="120" t="s">
        <v>27</v>
      </c>
      <c r="E256" s="121" t="s">
        <v>1092</v>
      </c>
      <c r="F256" s="128">
        <v>37293.440000000002</v>
      </c>
      <c r="G256" s="128">
        <v>-17255.96</v>
      </c>
      <c r="H256" s="128">
        <v>20037.48</v>
      </c>
      <c r="I256" s="122"/>
    </row>
    <row r="257" spans="1:9" x14ac:dyDescent="0.55000000000000004">
      <c r="A257" s="83"/>
      <c r="B257" s="82">
        <v>100000000699</v>
      </c>
      <c r="C257" s="83">
        <v>1</v>
      </c>
      <c r="D257" s="120" t="s">
        <v>27</v>
      </c>
      <c r="E257" s="121" t="s">
        <v>1092</v>
      </c>
      <c r="F257" s="128">
        <v>34906.559999999998</v>
      </c>
      <c r="G257" s="128">
        <v>-34905.56</v>
      </c>
      <c r="H257" s="121">
        <v>1</v>
      </c>
      <c r="I257" s="121"/>
    </row>
    <row r="258" spans="1:9" ht="24.75" thickBot="1" x14ac:dyDescent="0.6">
      <c r="A258" s="123"/>
      <c r="B258" s="124"/>
      <c r="C258" s="123"/>
      <c r="D258" s="125"/>
      <c r="E258" s="113" t="s">
        <v>1492</v>
      </c>
      <c r="F258" s="126">
        <f>SUM(F256:F257)</f>
        <v>72200</v>
      </c>
      <c r="G258" s="126">
        <f>SUM(G256:G257)</f>
        <v>-52161.52</v>
      </c>
      <c r="H258" s="126">
        <f>SUM(H256:H257)</f>
        <v>20038.48</v>
      </c>
      <c r="I258" s="122"/>
    </row>
    <row r="259" spans="1:9" ht="24.75" thickTop="1" x14ac:dyDescent="0.55000000000000004">
      <c r="A259" s="83"/>
      <c r="B259" s="83"/>
      <c r="C259" s="83"/>
      <c r="D259" s="120"/>
      <c r="E259" s="121"/>
      <c r="F259" s="134"/>
      <c r="G259" s="134"/>
      <c r="H259" s="134"/>
      <c r="I259" s="121"/>
    </row>
    <row r="260" spans="1:9" x14ac:dyDescent="0.55000000000000004">
      <c r="A260" s="196" t="s">
        <v>1597</v>
      </c>
      <c r="B260" s="196"/>
      <c r="C260" s="196"/>
      <c r="D260" s="196"/>
      <c r="E260" s="196"/>
      <c r="F260" s="196"/>
      <c r="G260" s="196"/>
      <c r="H260" s="196"/>
      <c r="I260" s="196"/>
    </row>
    <row r="261" spans="1:9" x14ac:dyDescent="0.55000000000000004">
      <c r="A261" s="113" t="s">
        <v>1144</v>
      </c>
      <c r="B261" s="113" t="s">
        <v>1146</v>
      </c>
      <c r="C261" s="113" t="s">
        <v>1343</v>
      </c>
      <c r="D261" s="114" t="s">
        <v>1145</v>
      </c>
      <c r="E261" s="113" t="s">
        <v>1147</v>
      </c>
      <c r="F261" s="115" t="s">
        <v>1150</v>
      </c>
      <c r="G261" s="115" t="s">
        <v>8</v>
      </c>
      <c r="H261" s="115" t="s">
        <v>1151</v>
      </c>
      <c r="I261" s="113" t="s">
        <v>1152</v>
      </c>
    </row>
    <row r="262" spans="1:9" ht="24" customHeight="1" x14ac:dyDescent="0.55000000000000004">
      <c r="A262" s="117" t="s">
        <v>1153</v>
      </c>
      <c r="B262" s="117" t="s">
        <v>1154</v>
      </c>
      <c r="C262" s="117" t="s">
        <v>1344</v>
      </c>
      <c r="D262" s="118"/>
      <c r="E262" s="117"/>
      <c r="F262" s="119"/>
      <c r="G262" s="119" t="s">
        <v>1345</v>
      </c>
      <c r="H262" s="119"/>
      <c r="I262" s="117"/>
    </row>
    <row r="263" spans="1:9" x14ac:dyDescent="0.55000000000000004">
      <c r="A263" s="83">
        <v>1</v>
      </c>
      <c r="B263" s="82">
        <v>100000000683</v>
      </c>
      <c r="C263" s="83">
        <v>0</v>
      </c>
      <c r="D263" s="120" t="s">
        <v>27</v>
      </c>
      <c r="E263" s="121" t="s">
        <v>1399</v>
      </c>
      <c r="F263" s="128">
        <v>1536986.3</v>
      </c>
      <c r="G263" s="128">
        <v>-719054.71</v>
      </c>
      <c r="H263" s="128">
        <v>817931.59</v>
      </c>
      <c r="I263" s="122"/>
    </row>
    <row r="264" spans="1:9" x14ac:dyDescent="0.55000000000000004">
      <c r="A264" s="83"/>
      <c r="B264" s="82">
        <v>100000000683</v>
      </c>
      <c r="C264" s="83">
        <v>1</v>
      </c>
      <c r="D264" s="120" t="s">
        <v>27</v>
      </c>
      <c r="E264" s="121" t="s">
        <v>1399</v>
      </c>
      <c r="F264" s="128">
        <v>1463013.7</v>
      </c>
      <c r="G264" s="128">
        <v>-1463012.7</v>
      </c>
      <c r="H264" s="121">
        <v>1</v>
      </c>
      <c r="I264" s="121"/>
    </row>
    <row r="265" spans="1:9" ht="24.75" thickBot="1" x14ac:dyDescent="0.6">
      <c r="A265" s="123"/>
      <c r="B265" s="124"/>
      <c r="C265" s="123"/>
      <c r="D265" s="125"/>
      <c r="E265" s="113" t="s">
        <v>1492</v>
      </c>
      <c r="F265" s="126">
        <f>SUM(F263:F264)</f>
        <v>3000000</v>
      </c>
      <c r="G265" s="126">
        <f>SUM(G263:G264)</f>
        <v>-2182067.41</v>
      </c>
      <c r="H265" s="126">
        <f>SUM(H263:H264)</f>
        <v>817932.59</v>
      </c>
      <c r="I265" s="122"/>
    </row>
    <row r="266" spans="1:9" ht="24.75" thickTop="1" x14ac:dyDescent="0.55000000000000004">
      <c r="A266" s="83">
        <v>2</v>
      </c>
      <c r="B266" s="82">
        <v>100000000527</v>
      </c>
      <c r="C266" s="83">
        <v>0</v>
      </c>
      <c r="D266" s="83" t="s">
        <v>21</v>
      </c>
      <c r="E266" s="121" t="s">
        <v>1400</v>
      </c>
      <c r="F266" s="128">
        <v>283333</v>
      </c>
      <c r="G266" s="128">
        <v>-101640.43</v>
      </c>
      <c r="H266" s="128">
        <v>181692.57</v>
      </c>
      <c r="I266" s="121"/>
    </row>
    <row r="267" spans="1:9" x14ac:dyDescent="0.55000000000000004">
      <c r="A267" s="83"/>
      <c r="B267" s="82">
        <v>100000000527</v>
      </c>
      <c r="C267" s="83">
        <v>1</v>
      </c>
      <c r="D267" s="83" t="s">
        <v>21</v>
      </c>
      <c r="E267" s="121" t="s">
        <v>1400</v>
      </c>
      <c r="F267" s="128">
        <v>116667</v>
      </c>
      <c r="G267" s="128">
        <v>-116666</v>
      </c>
      <c r="H267" s="121">
        <v>1</v>
      </c>
      <c r="I267" s="121"/>
    </row>
    <row r="268" spans="1:9" ht="24.75" thickBot="1" x14ac:dyDescent="0.6">
      <c r="A268" s="123"/>
      <c r="B268" s="124"/>
      <c r="C268" s="123"/>
      <c r="D268" s="125"/>
      <c r="E268" s="113" t="s">
        <v>1492</v>
      </c>
      <c r="F268" s="126">
        <f>SUM(F266:F267)</f>
        <v>400000</v>
      </c>
      <c r="G268" s="126">
        <f>SUM(G266:G267)</f>
        <v>-218306.43</v>
      </c>
      <c r="H268" s="126">
        <f>SUM(H266:H267)</f>
        <v>181693.57</v>
      </c>
      <c r="I268" s="121"/>
    </row>
    <row r="269" spans="1:9" ht="24.75" thickTop="1" x14ac:dyDescent="0.55000000000000004">
      <c r="A269" s="83"/>
      <c r="B269" s="83"/>
      <c r="C269" s="83"/>
      <c r="D269" s="120"/>
      <c r="E269" s="121"/>
      <c r="F269" s="134"/>
      <c r="G269" s="134"/>
      <c r="H269" s="134"/>
      <c r="I269" s="121"/>
    </row>
    <row r="270" spans="1:9" x14ac:dyDescent="0.55000000000000004">
      <c r="A270" s="196" t="s">
        <v>1598</v>
      </c>
      <c r="B270" s="196"/>
      <c r="C270" s="196"/>
      <c r="D270" s="196"/>
      <c r="E270" s="196"/>
      <c r="F270" s="196"/>
      <c r="G270" s="196"/>
      <c r="H270" s="196"/>
      <c r="I270" s="196"/>
    </row>
    <row r="271" spans="1:9" x14ac:dyDescent="0.55000000000000004">
      <c r="A271" s="113" t="s">
        <v>1144</v>
      </c>
      <c r="B271" s="113" t="s">
        <v>1146</v>
      </c>
      <c r="C271" s="113" t="s">
        <v>1343</v>
      </c>
      <c r="D271" s="114" t="s">
        <v>1145</v>
      </c>
      <c r="E271" s="113" t="s">
        <v>1147</v>
      </c>
      <c r="F271" s="115" t="s">
        <v>1150</v>
      </c>
      <c r="G271" s="115" t="s">
        <v>8</v>
      </c>
      <c r="H271" s="115" t="s">
        <v>1151</v>
      </c>
      <c r="I271" s="113" t="s">
        <v>1152</v>
      </c>
    </row>
    <row r="272" spans="1:9" ht="24" customHeight="1" x14ac:dyDescent="0.55000000000000004">
      <c r="A272" s="117" t="s">
        <v>1153</v>
      </c>
      <c r="B272" s="117" t="s">
        <v>1154</v>
      </c>
      <c r="C272" s="117" t="s">
        <v>1344</v>
      </c>
      <c r="D272" s="118"/>
      <c r="E272" s="117"/>
      <c r="F272" s="119"/>
      <c r="G272" s="119" t="s">
        <v>1345</v>
      </c>
      <c r="H272" s="119"/>
      <c r="I272" s="117"/>
    </row>
    <row r="273" spans="1:9" x14ac:dyDescent="0.55000000000000004">
      <c r="A273" s="83">
        <v>1</v>
      </c>
      <c r="B273" s="82">
        <v>100000000526</v>
      </c>
      <c r="C273" s="83">
        <v>0</v>
      </c>
      <c r="D273" s="83" t="s">
        <v>21</v>
      </c>
      <c r="E273" s="121" t="s">
        <v>1401</v>
      </c>
      <c r="F273" s="128">
        <v>570000</v>
      </c>
      <c r="G273" s="128">
        <v>-203297.43</v>
      </c>
      <c r="H273" s="128">
        <v>366702.57</v>
      </c>
      <c r="I273" s="122"/>
    </row>
    <row r="274" spans="1:9" x14ac:dyDescent="0.55000000000000004">
      <c r="A274" s="83"/>
      <c r="B274" s="82">
        <v>100000000526</v>
      </c>
      <c r="C274" s="83">
        <v>1</v>
      </c>
      <c r="D274" s="83" t="s">
        <v>21</v>
      </c>
      <c r="E274" s="121" t="s">
        <v>1401</v>
      </c>
      <c r="F274" s="128">
        <v>230000</v>
      </c>
      <c r="G274" s="128">
        <v>-229999</v>
      </c>
      <c r="H274" s="121">
        <v>1</v>
      </c>
      <c r="I274" s="121"/>
    </row>
    <row r="275" spans="1:9" ht="24.75" thickBot="1" x14ac:dyDescent="0.6">
      <c r="A275" s="123"/>
      <c r="B275" s="124"/>
      <c r="C275" s="123"/>
      <c r="D275" s="125"/>
      <c r="E275" s="113" t="s">
        <v>1492</v>
      </c>
      <c r="F275" s="126">
        <f>SUM(F273:F274)</f>
        <v>800000</v>
      </c>
      <c r="G275" s="126">
        <f>SUM(G273:G274)</f>
        <v>-433296.43</v>
      </c>
      <c r="H275" s="126">
        <f>SUM(H273:H274)</f>
        <v>366703.57</v>
      </c>
      <c r="I275" s="121"/>
    </row>
    <row r="276" spans="1:9" ht="24.75" thickTop="1" x14ac:dyDescent="0.55000000000000004">
      <c r="A276" s="83"/>
      <c r="B276" s="83"/>
      <c r="C276" s="83"/>
      <c r="D276" s="120"/>
      <c r="E276" s="121"/>
      <c r="F276" s="134"/>
      <c r="G276" s="134"/>
      <c r="H276" s="134"/>
      <c r="I276" s="121"/>
    </row>
    <row r="277" spans="1:9" x14ac:dyDescent="0.55000000000000004">
      <c r="A277" s="198" t="s">
        <v>1341</v>
      </c>
      <c r="B277" s="198"/>
      <c r="C277" s="198"/>
      <c r="D277" s="198"/>
      <c r="E277" s="198"/>
      <c r="F277" s="198"/>
      <c r="G277" s="198"/>
      <c r="H277" s="198"/>
      <c r="I277" s="198"/>
    </row>
    <row r="278" spans="1:9" x14ac:dyDescent="0.55000000000000004">
      <c r="A278" s="188" t="s">
        <v>1141</v>
      </c>
      <c r="B278" s="188"/>
      <c r="C278" s="188"/>
      <c r="D278" s="188"/>
      <c r="E278" s="188"/>
      <c r="F278" s="188"/>
      <c r="G278" s="188"/>
      <c r="H278" s="188"/>
      <c r="I278" s="188"/>
    </row>
    <row r="279" spans="1:9" x14ac:dyDescent="0.55000000000000004">
      <c r="A279" s="188"/>
      <c r="B279" s="188"/>
      <c r="C279" s="188"/>
      <c r="D279" s="188"/>
      <c r="E279" s="188"/>
      <c r="F279" s="188"/>
      <c r="G279" s="188"/>
      <c r="H279" s="188"/>
      <c r="I279" s="188"/>
    </row>
    <row r="280" spans="1:9" x14ac:dyDescent="0.55000000000000004">
      <c r="A280" s="190" t="s">
        <v>1402</v>
      </c>
      <c r="B280" s="190"/>
      <c r="C280" s="190"/>
      <c r="D280" s="190"/>
      <c r="E280" s="190"/>
      <c r="F280" s="190"/>
      <c r="G280" s="190"/>
      <c r="H280" s="190"/>
      <c r="I280" s="190"/>
    </row>
    <row r="281" spans="1:9" x14ac:dyDescent="0.55000000000000004">
      <c r="A281" s="113" t="s">
        <v>1144</v>
      </c>
      <c r="B281" s="113" t="s">
        <v>1146</v>
      </c>
      <c r="C281" s="113" t="s">
        <v>1343</v>
      </c>
      <c r="D281" s="114" t="s">
        <v>1145</v>
      </c>
      <c r="E281" s="113" t="s">
        <v>1147</v>
      </c>
      <c r="F281" s="115" t="s">
        <v>1150</v>
      </c>
      <c r="G281" s="115" t="s">
        <v>8</v>
      </c>
      <c r="H281" s="115" t="s">
        <v>1151</v>
      </c>
      <c r="I281" s="113" t="s">
        <v>1152</v>
      </c>
    </row>
    <row r="282" spans="1:9" ht="24" customHeight="1" x14ac:dyDescent="0.55000000000000004">
      <c r="A282" s="117" t="s">
        <v>1153</v>
      </c>
      <c r="B282" s="117" t="s">
        <v>1154</v>
      </c>
      <c r="C282" s="117" t="s">
        <v>1344</v>
      </c>
      <c r="D282" s="118"/>
      <c r="E282" s="117"/>
      <c r="F282" s="119"/>
      <c r="G282" s="119" t="s">
        <v>1345</v>
      </c>
      <c r="H282" s="119"/>
      <c r="I282" s="117"/>
    </row>
    <row r="283" spans="1:9" x14ac:dyDescent="0.55000000000000004">
      <c r="A283" s="83">
        <v>1</v>
      </c>
      <c r="B283" s="82">
        <v>100000000267</v>
      </c>
      <c r="C283" s="83">
        <v>0</v>
      </c>
      <c r="D283" s="120" t="s">
        <v>95</v>
      </c>
      <c r="E283" s="121" t="s">
        <v>96</v>
      </c>
      <c r="F283" s="128">
        <v>432000</v>
      </c>
      <c r="G283" s="128">
        <v>-286658.63</v>
      </c>
      <c r="H283" s="128">
        <v>145341.37</v>
      </c>
      <c r="I283" s="122"/>
    </row>
    <row r="284" spans="1:9" x14ac:dyDescent="0.55000000000000004">
      <c r="A284" s="83"/>
      <c r="B284" s="83"/>
      <c r="C284" s="83"/>
      <c r="D284" s="120"/>
      <c r="E284" s="121"/>
      <c r="F284" s="134"/>
      <c r="G284" s="134"/>
      <c r="H284" s="134"/>
      <c r="I284" s="121"/>
    </row>
    <row r="285" spans="1:9" x14ac:dyDescent="0.55000000000000004">
      <c r="A285" s="196" t="s">
        <v>1403</v>
      </c>
      <c r="B285" s="196"/>
      <c r="C285" s="196"/>
      <c r="D285" s="196"/>
      <c r="E285" s="196"/>
      <c r="F285" s="196"/>
      <c r="G285" s="196"/>
      <c r="H285" s="196"/>
      <c r="I285" s="196"/>
    </row>
    <row r="286" spans="1:9" x14ac:dyDescent="0.55000000000000004">
      <c r="A286" s="113" t="s">
        <v>1144</v>
      </c>
      <c r="B286" s="113" t="s">
        <v>1146</v>
      </c>
      <c r="C286" s="113" t="s">
        <v>1343</v>
      </c>
      <c r="D286" s="114" t="s">
        <v>1145</v>
      </c>
      <c r="E286" s="113" t="s">
        <v>1147</v>
      </c>
      <c r="F286" s="115" t="s">
        <v>1150</v>
      </c>
      <c r="G286" s="115" t="s">
        <v>8</v>
      </c>
      <c r="H286" s="115" t="s">
        <v>1151</v>
      </c>
      <c r="I286" s="113" t="s">
        <v>1152</v>
      </c>
    </row>
    <row r="287" spans="1:9" ht="24" customHeight="1" x14ac:dyDescent="0.55000000000000004">
      <c r="A287" s="117" t="s">
        <v>1153</v>
      </c>
      <c r="B287" s="117" t="s">
        <v>1154</v>
      </c>
      <c r="C287" s="117" t="s">
        <v>1344</v>
      </c>
      <c r="D287" s="118"/>
      <c r="E287" s="117"/>
      <c r="F287" s="119"/>
      <c r="G287" s="119" t="s">
        <v>1345</v>
      </c>
      <c r="H287" s="119"/>
      <c r="I287" s="117"/>
    </row>
    <row r="288" spans="1:9" x14ac:dyDescent="0.55000000000000004">
      <c r="A288" s="83">
        <v>1</v>
      </c>
      <c r="B288" s="82">
        <v>100000000650</v>
      </c>
      <c r="C288" s="83">
        <v>0</v>
      </c>
      <c r="D288" s="120" t="s">
        <v>27</v>
      </c>
      <c r="E288" s="121" t="s">
        <v>1404</v>
      </c>
      <c r="F288" s="128">
        <v>793956.71</v>
      </c>
      <c r="G288" s="128">
        <v>-319290.12</v>
      </c>
      <c r="H288" s="128">
        <v>474666.59</v>
      </c>
      <c r="I288" s="122"/>
    </row>
    <row r="289" spans="1:9" x14ac:dyDescent="0.55000000000000004">
      <c r="A289" s="83"/>
      <c r="B289" s="82">
        <v>100000000650</v>
      </c>
      <c r="C289" s="83">
        <v>1</v>
      </c>
      <c r="D289" s="120" t="s">
        <v>27</v>
      </c>
      <c r="E289" s="121" t="s">
        <v>1404</v>
      </c>
      <c r="F289" s="128">
        <v>539043.29</v>
      </c>
      <c r="G289" s="128">
        <v>-539042.29</v>
      </c>
      <c r="H289" s="121">
        <v>1</v>
      </c>
      <c r="I289" s="121"/>
    </row>
    <row r="290" spans="1:9" ht="24.75" thickBot="1" x14ac:dyDescent="0.6">
      <c r="A290" s="123"/>
      <c r="B290" s="124"/>
      <c r="C290" s="123"/>
      <c r="D290" s="125"/>
      <c r="E290" s="113" t="s">
        <v>1492</v>
      </c>
      <c r="F290" s="126">
        <f>SUM(F288:F289)</f>
        <v>1333000</v>
      </c>
      <c r="G290" s="126">
        <f>SUM(G288:G289)</f>
        <v>-858332.41</v>
      </c>
      <c r="H290" s="126">
        <f>SUM(H288:H289)</f>
        <v>474667.59</v>
      </c>
      <c r="I290" s="122"/>
    </row>
    <row r="291" spans="1:9" ht="24.75" thickTop="1" x14ac:dyDescent="0.55000000000000004">
      <c r="A291" s="83"/>
      <c r="B291" s="83"/>
      <c r="C291" s="83"/>
      <c r="D291" s="120"/>
      <c r="E291" s="121"/>
      <c r="F291" s="134"/>
      <c r="G291" s="134"/>
      <c r="H291" s="134"/>
      <c r="I291" s="121"/>
    </row>
    <row r="292" spans="1:9" x14ac:dyDescent="0.55000000000000004">
      <c r="A292" s="196" t="s">
        <v>1405</v>
      </c>
      <c r="B292" s="196"/>
      <c r="C292" s="196"/>
      <c r="D292" s="196"/>
      <c r="E292" s="196"/>
      <c r="F292" s="196"/>
      <c r="G292" s="196"/>
      <c r="H292" s="196"/>
      <c r="I292" s="196"/>
    </row>
    <row r="293" spans="1:9" x14ac:dyDescent="0.55000000000000004">
      <c r="A293" s="113" t="s">
        <v>1144</v>
      </c>
      <c r="B293" s="113" t="s">
        <v>1146</v>
      </c>
      <c r="C293" s="113" t="s">
        <v>1343</v>
      </c>
      <c r="D293" s="114" t="s">
        <v>1145</v>
      </c>
      <c r="E293" s="113" t="s">
        <v>1147</v>
      </c>
      <c r="F293" s="115" t="s">
        <v>1150</v>
      </c>
      <c r="G293" s="115" t="s">
        <v>8</v>
      </c>
      <c r="H293" s="115" t="s">
        <v>1151</v>
      </c>
      <c r="I293" s="113" t="s">
        <v>1152</v>
      </c>
    </row>
    <row r="294" spans="1:9" ht="24" customHeight="1" x14ac:dyDescent="0.55000000000000004">
      <c r="A294" s="117" t="s">
        <v>1153</v>
      </c>
      <c r="B294" s="117" t="s">
        <v>1154</v>
      </c>
      <c r="C294" s="117" t="s">
        <v>1344</v>
      </c>
      <c r="D294" s="118"/>
      <c r="E294" s="117"/>
      <c r="F294" s="119"/>
      <c r="G294" s="119" t="s">
        <v>1345</v>
      </c>
      <c r="H294" s="119"/>
      <c r="I294" s="117"/>
    </row>
    <row r="295" spans="1:9" x14ac:dyDescent="0.55000000000000004">
      <c r="A295" s="81">
        <v>1</v>
      </c>
      <c r="B295" s="82">
        <v>100000000243</v>
      </c>
      <c r="C295" s="83">
        <v>0</v>
      </c>
      <c r="D295" s="85" t="s">
        <v>82</v>
      </c>
      <c r="E295" s="121" t="s">
        <v>83</v>
      </c>
      <c r="F295" s="128">
        <v>820000</v>
      </c>
      <c r="G295" s="128">
        <v>-559685.34</v>
      </c>
      <c r="H295" s="128">
        <v>260314.66</v>
      </c>
      <c r="I295" s="81"/>
    </row>
    <row r="296" spans="1:9" x14ac:dyDescent="0.55000000000000004">
      <c r="A296" s="81">
        <v>2</v>
      </c>
      <c r="B296" s="82">
        <v>100000000244</v>
      </c>
      <c r="C296" s="83">
        <v>0</v>
      </c>
      <c r="D296" s="85" t="s">
        <v>82</v>
      </c>
      <c r="E296" s="121" t="s">
        <v>85</v>
      </c>
      <c r="F296" s="128">
        <v>830000</v>
      </c>
      <c r="G296" s="128">
        <v>-566510.75</v>
      </c>
      <c r="H296" s="128">
        <v>263489.25</v>
      </c>
      <c r="I296" s="81"/>
    </row>
    <row r="297" spans="1:9" x14ac:dyDescent="0.55000000000000004">
      <c r="A297" s="81">
        <v>3</v>
      </c>
      <c r="B297" s="82">
        <v>100000000245</v>
      </c>
      <c r="C297" s="83">
        <v>0</v>
      </c>
      <c r="D297" s="85" t="s">
        <v>82</v>
      </c>
      <c r="E297" s="121" t="s">
        <v>87</v>
      </c>
      <c r="F297" s="128">
        <v>830000</v>
      </c>
      <c r="G297" s="128">
        <v>-566510.75</v>
      </c>
      <c r="H297" s="128">
        <v>263489.25</v>
      </c>
      <c r="I297" s="81"/>
    </row>
    <row r="298" spans="1:9" x14ac:dyDescent="0.55000000000000004">
      <c r="A298" s="81">
        <v>4</v>
      </c>
      <c r="B298" s="82">
        <v>100000000246</v>
      </c>
      <c r="C298" s="83">
        <v>0</v>
      </c>
      <c r="D298" s="85" t="s">
        <v>82</v>
      </c>
      <c r="E298" s="121" t="s">
        <v>89</v>
      </c>
      <c r="F298" s="128">
        <v>830000</v>
      </c>
      <c r="G298" s="128">
        <v>-566510.75</v>
      </c>
      <c r="H298" s="128">
        <v>263489.25</v>
      </c>
      <c r="I298" s="81"/>
    </row>
    <row r="299" spans="1:9" x14ac:dyDescent="0.55000000000000004">
      <c r="A299" s="81">
        <v>5</v>
      </c>
      <c r="B299" s="82">
        <v>100000000247</v>
      </c>
      <c r="C299" s="83">
        <v>0</v>
      </c>
      <c r="D299" s="85" t="s">
        <v>82</v>
      </c>
      <c r="E299" s="121" t="s">
        <v>91</v>
      </c>
      <c r="F299" s="128">
        <v>830000</v>
      </c>
      <c r="G299" s="128">
        <v>-566510.75</v>
      </c>
      <c r="H299" s="128">
        <v>263489.25</v>
      </c>
      <c r="I299" s="122"/>
    </row>
    <row r="300" spans="1:9" x14ac:dyDescent="0.55000000000000004">
      <c r="A300" s="81">
        <v>6</v>
      </c>
      <c r="B300" s="82">
        <v>100000000248</v>
      </c>
      <c r="C300" s="83">
        <v>0</v>
      </c>
      <c r="D300" s="85" t="s">
        <v>82</v>
      </c>
      <c r="E300" s="121" t="s">
        <v>93</v>
      </c>
      <c r="F300" s="128">
        <v>830000</v>
      </c>
      <c r="G300" s="128">
        <v>-566510.75</v>
      </c>
      <c r="H300" s="128">
        <v>263489.25</v>
      </c>
      <c r="I300" s="121"/>
    </row>
    <row r="301" spans="1:9" x14ac:dyDescent="0.55000000000000004">
      <c r="A301" s="83"/>
      <c r="B301" s="82"/>
      <c r="C301" s="83"/>
      <c r="D301" s="120"/>
      <c r="E301" s="121"/>
      <c r="F301" s="128"/>
      <c r="G301" s="128"/>
      <c r="H301" s="121"/>
      <c r="I301" s="121"/>
    </row>
    <row r="302" spans="1:9" x14ac:dyDescent="0.55000000000000004">
      <c r="A302" s="196" t="s">
        <v>1406</v>
      </c>
      <c r="B302" s="196"/>
      <c r="C302" s="196"/>
      <c r="D302" s="196"/>
      <c r="E302" s="196"/>
      <c r="F302" s="196"/>
      <c r="G302" s="196"/>
      <c r="H302" s="196"/>
      <c r="I302" s="196"/>
    </row>
    <row r="303" spans="1:9" x14ac:dyDescent="0.55000000000000004">
      <c r="A303" s="113" t="s">
        <v>1144</v>
      </c>
      <c r="B303" s="113" t="s">
        <v>1146</v>
      </c>
      <c r="C303" s="113" t="s">
        <v>1343</v>
      </c>
      <c r="D303" s="114" t="s">
        <v>1145</v>
      </c>
      <c r="E303" s="113" t="s">
        <v>1147</v>
      </c>
      <c r="F303" s="115" t="s">
        <v>1150</v>
      </c>
      <c r="G303" s="115" t="s">
        <v>8</v>
      </c>
      <c r="H303" s="115" t="s">
        <v>1151</v>
      </c>
      <c r="I303" s="113" t="s">
        <v>1152</v>
      </c>
    </row>
    <row r="304" spans="1:9" ht="24" customHeight="1" x14ac:dyDescent="0.55000000000000004">
      <c r="A304" s="117" t="s">
        <v>1153</v>
      </c>
      <c r="B304" s="117" t="s">
        <v>1154</v>
      </c>
      <c r="C304" s="117" t="s">
        <v>1344</v>
      </c>
      <c r="D304" s="118"/>
      <c r="E304" s="117"/>
      <c r="F304" s="119"/>
      <c r="G304" s="119" t="s">
        <v>1345</v>
      </c>
      <c r="H304" s="119"/>
      <c r="I304" s="117"/>
    </row>
    <row r="305" spans="1:9" x14ac:dyDescent="0.55000000000000004">
      <c r="A305" s="83">
        <v>1</v>
      </c>
      <c r="B305" s="82">
        <v>100000000692</v>
      </c>
      <c r="C305" s="83">
        <v>0</v>
      </c>
      <c r="D305" s="120" t="s">
        <v>27</v>
      </c>
      <c r="E305" s="121" t="s">
        <v>1407</v>
      </c>
      <c r="F305" s="128">
        <v>1042666.67</v>
      </c>
      <c r="G305" s="72">
        <v>-407905.16</v>
      </c>
      <c r="H305" s="72">
        <v>634761.51</v>
      </c>
      <c r="I305" s="122"/>
    </row>
    <row r="306" spans="1:9" x14ac:dyDescent="0.55000000000000004">
      <c r="A306" s="83"/>
      <c r="B306" s="82">
        <v>100000000692</v>
      </c>
      <c r="C306" s="83">
        <v>1</v>
      </c>
      <c r="D306" s="120" t="s">
        <v>27</v>
      </c>
      <c r="E306" s="121" t="s">
        <v>1407</v>
      </c>
      <c r="F306" s="128">
        <v>657333.32999999996</v>
      </c>
      <c r="G306" s="72">
        <v>-657332.32999999996</v>
      </c>
      <c r="H306" s="72">
        <v>1</v>
      </c>
      <c r="I306" s="121"/>
    </row>
    <row r="307" spans="1:9" ht="24.75" thickBot="1" x14ac:dyDescent="0.6">
      <c r="A307" s="123"/>
      <c r="B307" s="124"/>
      <c r="C307" s="123"/>
      <c r="D307" s="125"/>
      <c r="E307" s="113" t="s">
        <v>1492</v>
      </c>
      <c r="F307" s="126">
        <f>SUM(F305:F306)</f>
        <v>1700000</v>
      </c>
      <c r="G307" s="126">
        <f>SUM(G305:G306)</f>
        <v>-1065237.49</v>
      </c>
      <c r="H307" s="126">
        <f>SUM(H305:H306)</f>
        <v>634762.51</v>
      </c>
      <c r="I307" s="122"/>
    </row>
    <row r="308" spans="1:9" ht="24.75" thickTop="1" x14ac:dyDescent="0.55000000000000004">
      <c r="A308" s="83"/>
      <c r="B308" s="83"/>
      <c r="C308" s="83"/>
      <c r="D308" s="120"/>
      <c r="E308" s="121"/>
      <c r="F308" s="134"/>
      <c r="G308" s="134"/>
      <c r="H308" s="134"/>
      <c r="I308" s="121"/>
    </row>
    <row r="309" spans="1:9" x14ac:dyDescent="0.55000000000000004">
      <c r="A309" s="196" t="s">
        <v>1408</v>
      </c>
      <c r="B309" s="196"/>
      <c r="C309" s="196"/>
      <c r="D309" s="196"/>
      <c r="E309" s="196"/>
      <c r="F309" s="196"/>
      <c r="G309" s="196"/>
      <c r="H309" s="196"/>
      <c r="I309" s="196"/>
    </row>
    <row r="310" spans="1:9" x14ac:dyDescent="0.55000000000000004">
      <c r="A310" s="113" t="s">
        <v>1144</v>
      </c>
      <c r="B310" s="113" t="s">
        <v>1146</v>
      </c>
      <c r="C310" s="113" t="s">
        <v>1343</v>
      </c>
      <c r="D310" s="114" t="s">
        <v>1145</v>
      </c>
      <c r="E310" s="113" t="s">
        <v>1147</v>
      </c>
      <c r="F310" s="115" t="s">
        <v>1150</v>
      </c>
      <c r="G310" s="115" t="s">
        <v>8</v>
      </c>
      <c r="H310" s="115" t="s">
        <v>1151</v>
      </c>
      <c r="I310" s="113" t="s">
        <v>1152</v>
      </c>
    </row>
    <row r="311" spans="1:9" ht="24" customHeight="1" x14ac:dyDescent="0.55000000000000004">
      <c r="A311" s="117" t="s">
        <v>1153</v>
      </c>
      <c r="B311" s="117" t="s">
        <v>1154</v>
      </c>
      <c r="C311" s="117" t="s">
        <v>1344</v>
      </c>
      <c r="D311" s="118"/>
      <c r="E311" s="117"/>
      <c r="F311" s="119"/>
      <c r="G311" s="119" t="s">
        <v>1345</v>
      </c>
      <c r="H311" s="119"/>
      <c r="I311" s="117"/>
    </row>
    <row r="312" spans="1:9" x14ac:dyDescent="0.55000000000000004">
      <c r="A312" s="83">
        <v>1</v>
      </c>
      <c r="B312" s="82">
        <v>100000000294</v>
      </c>
      <c r="C312" s="83">
        <v>0</v>
      </c>
      <c r="D312" s="120" t="s">
        <v>1023</v>
      </c>
      <c r="E312" s="121" t="s">
        <v>1409</v>
      </c>
      <c r="F312" s="128">
        <v>994000</v>
      </c>
      <c r="G312" s="128">
        <v>-467043.84000000003</v>
      </c>
      <c r="H312" s="128">
        <v>526956.16</v>
      </c>
      <c r="I312" s="122"/>
    </row>
    <row r="313" spans="1:9" x14ac:dyDescent="0.55000000000000004">
      <c r="A313" s="83"/>
      <c r="B313" s="83"/>
      <c r="C313" s="83"/>
      <c r="D313" s="120"/>
      <c r="E313" s="121"/>
      <c r="F313" s="134"/>
      <c r="G313" s="134"/>
      <c r="H313" s="134"/>
      <c r="I313" s="121"/>
    </row>
    <row r="314" spans="1:9" x14ac:dyDescent="0.55000000000000004">
      <c r="A314" s="196" t="s">
        <v>1410</v>
      </c>
      <c r="B314" s="196"/>
      <c r="C314" s="196"/>
      <c r="D314" s="196"/>
      <c r="E314" s="196"/>
      <c r="F314" s="196"/>
      <c r="G314" s="196"/>
      <c r="H314" s="196"/>
      <c r="I314" s="196"/>
    </row>
    <row r="315" spans="1:9" ht="23.45" customHeight="1" x14ac:dyDescent="0.55000000000000004">
      <c r="A315" s="113" t="s">
        <v>1144</v>
      </c>
      <c r="B315" s="113" t="s">
        <v>1146</v>
      </c>
      <c r="C315" s="113" t="s">
        <v>1343</v>
      </c>
      <c r="D315" s="114" t="s">
        <v>1145</v>
      </c>
      <c r="E315" s="113" t="s">
        <v>1147</v>
      </c>
      <c r="F315" s="115" t="s">
        <v>1150</v>
      </c>
      <c r="G315" s="115" t="s">
        <v>8</v>
      </c>
      <c r="H315" s="115" t="s">
        <v>1151</v>
      </c>
      <c r="I315" s="113" t="s">
        <v>1152</v>
      </c>
    </row>
    <row r="316" spans="1:9" ht="24" customHeight="1" x14ac:dyDescent="0.55000000000000004">
      <c r="A316" s="117" t="s">
        <v>1153</v>
      </c>
      <c r="B316" s="117" t="s">
        <v>1154</v>
      </c>
      <c r="C316" s="117" t="s">
        <v>1344</v>
      </c>
      <c r="D316" s="118"/>
      <c r="E316" s="117"/>
      <c r="F316" s="119"/>
      <c r="G316" s="119" t="s">
        <v>1345</v>
      </c>
      <c r="H316" s="119"/>
      <c r="I316" s="117"/>
    </row>
    <row r="317" spans="1:9" ht="24" customHeight="1" x14ac:dyDescent="0.55000000000000004">
      <c r="A317" s="81">
        <v>1</v>
      </c>
      <c r="B317" s="82" t="s">
        <v>1554</v>
      </c>
      <c r="C317" s="83">
        <v>0</v>
      </c>
      <c r="D317" s="120" t="s">
        <v>27</v>
      </c>
      <c r="E317" s="121" t="s">
        <v>1094</v>
      </c>
      <c r="F317" s="128">
        <v>724316.16000000003</v>
      </c>
      <c r="G317" s="72">
        <v>-308636.02</v>
      </c>
      <c r="H317" s="72">
        <v>415680.14</v>
      </c>
      <c r="I317" s="81"/>
    </row>
    <row r="318" spans="1:9" ht="19.149999999999999" customHeight="1" x14ac:dyDescent="0.55000000000000004">
      <c r="A318" s="81"/>
      <c r="B318" s="82" t="s">
        <v>1555</v>
      </c>
      <c r="C318" s="83">
        <v>1</v>
      </c>
      <c r="D318" s="120" t="s">
        <v>27</v>
      </c>
      <c r="E318" s="121" t="s">
        <v>1094</v>
      </c>
      <c r="F318" s="128">
        <v>568683.84</v>
      </c>
      <c r="G318" s="72">
        <v>-568682.84</v>
      </c>
      <c r="H318" s="72">
        <v>1</v>
      </c>
      <c r="I318" s="81"/>
    </row>
    <row r="319" spans="1:9" ht="24.75" thickBot="1" x14ac:dyDescent="0.6">
      <c r="A319" s="123"/>
      <c r="B319" s="124"/>
      <c r="C319" s="123"/>
      <c r="D319" s="125"/>
      <c r="E319" s="113" t="s">
        <v>1492</v>
      </c>
      <c r="F319" s="126">
        <f>SUM(F317:F318)</f>
        <v>1293000</v>
      </c>
      <c r="G319" s="136">
        <f>SUM(G317:G318)</f>
        <v>-877318.86</v>
      </c>
      <c r="H319" s="136">
        <f>SUM(H317:H318)</f>
        <v>415681.14</v>
      </c>
      <c r="I319" s="122"/>
    </row>
    <row r="320" spans="1:9" ht="24.6" customHeight="1" thickTop="1" x14ac:dyDescent="0.55000000000000004">
      <c r="A320" s="83">
        <v>2</v>
      </c>
      <c r="B320" s="82" t="s">
        <v>1556</v>
      </c>
      <c r="C320" s="83">
        <v>0</v>
      </c>
      <c r="D320" s="120" t="s">
        <v>27</v>
      </c>
      <c r="E320" s="121" t="s">
        <v>1411</v>
      </c>
      <c r="F320" s="128">
        <v>2629632.33</v>
      </c>
      <c r="G320" s="72">
        <v>-1077704.68</v>
      </c>
      <c r="H320" s="72">
        <v>1551927.65</v>
      </c>
      <c r="I320" s="81"/>
    </row>
    <row r="321" spans="1:9" x14ac:dyDescent="0.55000000000000004">
      <c r="A321" s="83"/>
      <c r="B321" s="82" t="s">
        <v>1557</v>
      </c>
      <c r="C321" s="83">
        <v>1</v>
      </c>
      <c r="D321" s="120" t="s">
        <v>27</v>
      </c>
      <c r="E321" s="121" t="s">
        <v>1411</v>
      </c>
      <c r="F321" s="128">
        <v>1879367.67</v>
      </c>
      <c r="G321" s="72">
        <v>-1879366.67</v>
      </c>
      <c r="H321" s="72">
        <v>1</v>
      </c>
      <c r="I321" s="81"/>
    </row>
    <row r="322" spans="1:9" ht="24.75" thickBot="1" x14ac:dyDescent="0.6">
      <c r="A322" s="123"/>
      <c r="B322" s="124"/>
      <c r="C322" s="123"/>
      <c r="D322" s="125"/>
      <c r="E322" s="113" t="s">
        <v>1492</v>
      </c>
      <c r="F322" s="126">
        <f>SUM(F320:F321)</f>
        <v>4509000</v>
      </c>
      <c r="G322" s="136">
        <f>SUM(G320:G321)</f>
        <v>-2957071.3499999996</v>
      </c>
      <c r="H322" s="136">
        <f>SUM(H320:H321)</f>
        <v>1551928.65</v>
      </c>
      <c r="I322" s="122"/>
    </row>
    <row r="323" spans="1:9" ht="24.75" thickTop="1" x14ac:dyDescent="0.55000000000000004">
      <c r="A323" s="83">
        <v>3</v>
      </c>
      <c r="B323" s="82" t="s">
        <v>1558</v>
      </c>
      <c r="C323" s="83">
        <v>0</v>
      </c>
      <c r="D323" s="120" t="s">
        <v>27</v>
      </c>
      <c r="E323" s="121" t="s">
        <v>1101</v>
      </c>
      <c r="F323" s="128">
        <v>2057764.38</v>
      </c>
      <c r="G323" s="72">
        <v>-859755.36</v>
      </c>
      <c r="H323" s="72">
        <v>1198009.02</v>
      </c>
      <c r="I323" s="81"/>
    </row>
    <row r="324" spans="1:9" x14ac:dyDescent="0.55000000000000004">
      <c r="A324" s="83"/>
      <c r="B324" s="82" t="s">
        <v>1559</v>
      </c>
      <c r="C324" s="83">
        <v>1</v>
      </c>
      <c r="D324" s="120" t="s">
        <v>27</v>
      </c>
      <c r="E324" s="121" t="s">
        <v>1101</v>
      </c>
      <c r="F324" s="128">
        <v>1522235.62</v>
      </c>
      <c r="G324" s="72">
        <v>-1522234.62</v>
      </c>
      <c r="H324" s="72">
        <v>1</v>
      </c>
      <c r="I324" s="81"/>
    </row>
    <row r="325" spans="1:9" ht="24.75" thickBot="1" x14ac:dyDescent="0.6">
      <c r="A325" s="123"/>
      <c r="B325" s="124"/>
      <c r="C325" s="123"/>
      <c r="D325" s="125"/>
      <c r="E325" s="113" t="s">
        <v>1492</v>
      </c>
      <c r="F325" s="126">
        <f>SUM(F323:F324)</f>
        <v>3580000</v>
      </c>
      <c r="G325" s="136">
        <f>SUM(G323:G324)</f>
        <v>-2381989.98</v>
      </c>
      <c r="H325" s="136">
        <f>SUM(H323:H324)</f>
        <v>1198010.02</v>
      </c>
      <c r="I325" s="122"/>
    </row>
    <row r="326" spans="1:9" ht="24.75" thickTop="1" x14ac:dyDescent="0.55000000000000004">
      <c r="A326" s="83">
        <v>4</v>
      </c>
      <c r="B326" s="82" t="s">
        <v>1560</v>
      </c>
      <c r="C326" s="83">
        <v>0</v>
      </c>
      <c r="D326" s="120" t="s">
        <v>27</v>
      </c>
      <c r="E326" s="121" t="s">
        <v>1412</v>
      </c>
      <c r="F326" s="128">
        <v>2407556.16</v>
      </c>
      <c r="G326" s="70">
        <v>-996361.38</v>
      </c>
      <c r="H326" s="70">
        <v>1411194.78</v>
      </c>
      <c r="I326" s="81"/>
    </row>
    <row r="327" spans="1:9" x14ac:dyDescent="0.55000000000000004">
      <c r="A327" s="83"/>
      <c r="B327" s="82" t="s">
        <v>1561</v>
      </c>
      <c r="C327" s="83">
        <v>1</v>
      </c>
      <c r="D327" s="120" t="s">
        <v>27</v>
      </c>
      <c r="E327" s="121" t="s">
        <v>1412</v>
      </c>
      <c r="F327" s="128">
        <v>1762443.84</v>
      </c>
      <c r="G327" s="70">
        <v>-1762442.84</v>
      </c>
      <c r="H327" s="70">
        <v>1</v>
      </c>
      <c r="I327" s="81"/>
    </row>
    <row r="328" spans="1:9" ht="24.75" thickBot="1" x14ac:dyDescent="0.6">
      <c r="A328" s="123"/>
      <c r="B328" s="124"/>
      <c r="C328" s="123"/>
      <c r="D328" s="125"/>
      <c r="E328" s="113" t="s">
        <v>1492</v>
      </c>
      <c r="F328" s="126">
        <f>SUM(F326:F327)</f>
        <v>4170000</v>
      </c>
      <c r="G328" s="136">
        <f>SUM(G326:G327)</f>
        <v>-2758804.22</v>
      </c>
      <c r="H328" s="136">
        <f>SUM(H326:H327)</f>
        <v>1411195.78</v>
      </c>
      <c r="I328" s="122"/>
    </row>
    <row r="329" spans="1:9" ht="24.75" thickTop="1" x14ac:dyDescent="0.55000000000000004">
      <c r="A329" s="83">
        <v>5</v>
      </c>
      <c r="B329" s="82" t="s">
        <v>1562</v>
      </c>
      <c r="C329" s="83">
        <v>0</v>
      </c>
      <c r="D329" s="120" t="s">
        <v>27</v>
      </c>
      <c r="E329" s="121" t="s">
        <v>1099</v>
      </c>
      <c r="F329" s="128">
        <v>567572.71</v>
      </c>
      <c r="G329" s="72">
        <v>-239430.45</v>
      </c>
      <c r="H329" s="72">
        <v>328142.26</v>
      </c>
      <c r="I329" s="122"/>
    </row>
    <row r="330" spans="1:9" x14ac:dyDescent="0.55000000000000004">
      <c r="A330" s="83"/>
      <c r="B330" s="82" t="s">
        <v>1563</v>
      </c>
      <c r="C330" s="83">
        <v>1</v>
      </c>
      <c r="D330" s="120" t="s">
        <v>27</v>
      </c>
      <c r="E330" s="121" t="s">
        <v>1099</v>
      </c>
      <c r="F330" s="128">
        <v>430327.29</v>
      </c>
      <c r="G330" s="72">
        <v>-430326.29</v>
      </c>
      <c r="H330" s="72">
        <v>1</v>
      </c>
      <c r="I330" s="121"/>
    </row>
    <row r="331" spans="1:9" ht="24.75" thickBot="1" x14ac:dyDescent="0.6">
      <c r="A331" s="123"/>
      <c r="B331" s="124"/>
      <c r="C331" s="123"/>
      <c r="D331" s="125"/>
      <c r="E331" s="113" t="s">
        <v>1492</v>
      </c>
      <c r="F331" s="126">
        <f>SUM(F329:F330)</f>
        <v>997900</v>
      </c>
      <c r="G331" s="136">
        <f>SUM(G329:G330)</f>
        <v>-669756.74</v>
      </c>
      <c r="H331" s="136">
        <f>SUM(H329:H330)</f>
        <v>328143.26</v>
      </c>
      <c r="I331" s="122"/>
    </row>
    <row r="332" spans="1:9" ht="24.75" thickTop="1" x14ac:dyDescent="0.55000000000000004">
      <c r="A332" s="83"/>
      <c r="B332" s="82"/>
      <c r="C332" s="83"/>
      <c r="D332" s="120"/>
      <c r="E332" s="121"/>
      <c r="F332" s="128"/>
      <c r="G332" s="128"/>
      <c r="H332" s="121"/>
      <c r="I332" s="121"/>
    </row>
    <row r="333" spans="1:9" x14ac:dyDescent="0.55000000000000004">
      <c r="A333" s="137"/>
      <c r="B333" s="138"/>
      <c r="C333" s="137"/>
      <c r="D333" s="139"/>
      <c r="E333" s="140"/>
      <c r="F333" s="141"/>
      <c r="G333" s="141"/>
      <c r="H333" s="140"/>
      <c r="I333" s="140"/>
    </row>
    <row r="334" spans="1:9" x14ac:dyDescent="0.55000000000000004">
      <c r="A334" s="196" t="s">
        <v>1413</v>
      </c>
      <c r="B334" s="196"/>
      <c r="C334" s="196"/>
      <c r="D334" s="196"/>
      <c r="E334" s="196"/>
      <c r="F334" s="196"/>
      <c r="G334" s="196"/>
      <c r="H334" s="196"/>
      <c r="I334" s="196"/>
    </row>
    <row r="335" spans="1:9" x14ac:dyDescent="0.55000000000000004">
      <c r="A335" s="113" t="s">
        <v>1144</v>
      </c>
      <c r="B335" s="113" t="s">
        <v>1146</v>
      </c>
      <c r="C335" s="113" t="s">
        <v>1343</v>
      </c>
      <c r="D335" s="114" t="s">
        <v>1145</v>
      </c>
      <c r="E335" s="113" t="s">
        <v>1147</v>
      </c>
      <c r="F335" s="115" t="s">
        <v>1150</v>
      </c>
      <c r="G335" s="115" t="s">
        <v>8</v>
      </c>
      <c r="H335" s="115" t="s">
        <v>1151</v>
      </c>
      <c r="I335" s="113" t="s">
        <v>1152</v>
      </c>
    </row>
    <row r="336" spans="1:9" ht="24.6" customHeight="1" x14ac:dyDescent="0.55000000000000004">
      <c r="A336" s="117" t="s">
        <v>1153</v>
      </c>
      <c r="B336" s="117" t="s">
        <v>1154</v>
      </c>
      <c r="C336" s="117" t="s">
        <v>1344</v>
      </c>
      <c r="D336" s="118"/>
      <c r="E336" s="117"/>
      <c r="F336" s="119"/>
      <c r="G336" s="119" t="s">
        <v>1345</v>
      </c>
      <c r="H336" s="119"/>
      <c r="I336" s="117"/>
    </row>
    <row r="337" spans="1:9" x14ac:dyDescent="0.55000000000000004">
      <c r="A337" s="83">
        <v>1</v>
      </c>
      <c r="B337" s="82" t="s">
        <v>1552</v>
      </c>
      <c r="C337" s="83">
        <v>0</v>
      </c>
      <c r="D337" s="120" t="s">
        <v>27</v>
      </c>
      <c r="E337" s="121" t="s">
        <v>1414</v>
      </c>
      <c r="F337" s="128">
        <v>1663893.2</v>
      </c>
      <c r="G337" s="128">
        <v>-715988.23</v>
      </c>
      <c r="H337" s="128">
        <v>947904.97</v>
      </c>
      <c r="I337" s="121"/>
    </row>
    <row r="338" spans="1:9" x14ac:dyDescent="0.55000000000000004">
      <c r="A338" s="83"/>
      <c r="B338" s="82" t="s">
        <v>1553</v>
      </c>
      <c r="C338" s="83">
        <v>1</v>
      </c>
      <c r="D338" s="120" t="s">
        <v>27</v>
      </c>
      <c r="E338" s="121" t="s">
        <v>1414</v>
      </c>
      <c r="F338" s="128">
        <v>1320974.19</v>
      </c>
      <c r="G338" s="128">
        <v>-1320973.19</v>
      </c>
      <c r="H338" s="121">
        <v>1</v>
      </c>
      <c r="I338" s="121"/>
    </row>
    <row r="339" spans="1:9" ht="24.75" thickBot="1" x14ac:dyDescent="0.6">
      <c r="A339" s="123"/>
      <c r="B339" s="124"/>
      <c r="C339" s="123"/>
      <c r="D339" s="125"/>
      <c r="E339" s="113" t="s">
        <v>1492</v>
      </c>
      <c r="F339" s="126">
        <f>SUM(F337:F338)</f>
        <v>2984867.3899999997</v>
      </c>
      <c r="G339" s="126">
        <f>SUM(G337:G338)</f>
        <v>-2036961.42</v>
      </c>
      <c r="H339" s="126">
        <f>SUM(H337:H338)</f>
        <v>947905.97</v>
      </c>
      <c r="I339" s="122"/>
    </row>
    <row r="340" spans="1:9" ht="24.75" thickTop="1" x14ac:dyDescent="0.55000000000000004">
      <c r="A340" s="83">
        <v>2</v>
      </c>
      <c r="B340" s="82">
        <v>100000000285</v>
      </c>
      <c r="C340" s="83">
        <v>0</v>
      </c>
      <c r="D340" s="83" t="s">
        <v>1011</v>
      </c>
      <c r="E340" s="121" t="s">
        <v>1414</v>
      </c>
      <c r="F340" s="128">
        <v>2989320.96</v>
      </c>
      <c r="G340" s="128">
        <v>-1447568.46</v>
      </c>
      <c r="H340" s="128">
        <v>1541752.5</v>
      </c>
      <c r="I340" s="81"/>
    </row>
    <row r="341" spans="1:9" x14ac:dyDescent="0.55000000000000004">
      <c r="A341" s="83"/>
      <c r="B341" s="82"/>
      <c r="C341" s="83"/>
      <c r="D341" s="120"/>
      <c r="E341" s="121"/>
      <c r="F341" s="128"/>
      <c r="G341" s="128"/>
      <c r="H341" s="121"/>
      <c r="I341" s="121"/>
    </row>
    <row r="342" spans="1:9" x14ac:dyDescent="0.55000000000000004">
      <c r="A342" s="196" t="s">
        <v>1595</v>
      </c>
      <c r="B342" s="196"/>
      <c r="C342" s="196"/>
      <c r="D342" s="196"/>
      <c r="E342" s="196"/>
      <c r="F342" s="196"/>
      <c r="G342" s="196"/>
      <c r="H342" s="196"/>
      <c r="I342" s="196"/>
    </row>
    <row r="343" spans="1:9" x14ac:dyDescent="0.55000000000000004">
      <c r="A343" s="113" t="s">
        <v>1144</v>
      </c>
      <c r="B343" s="113" t="s">
        <v>1146</v>
      </c>
      <c r="C343" s="113" t="s">
        <v>1343</v>
      </c>
      <c r="D343" s="114" t="s">
        <v>1145</v>
      </c>
      <c r="E343" s="113" t="s">
        <v>1147</v>
      </c>
      <c r="F343" s="115" t="s">
        <v>1150</v>
      </c>
      <c r="G343" s="115" t="s">
        <v>8</v>
      </c>
      <c r="H343" s="115" t="s">
        <v>1151</v>
      </c>
      <c r="I343" s="113" t="s">
        <v>1152</v>
      </c>
    </row>
    <row r="344" spans="1:9" ht="24" customHeight="1" x14ac:dyDescent="0.55000000000000004">
      <c r="A344" s="117" t="s">
        <v>1153</v>
      </c>
      <c r="B344" s="117" t="s">
        <v>1154</v>
      </c>
      <c r="C344" s="117" t="s">
        <v>1344</v>
      </c>
      <c r="D344" s="118"/>
      <c r="E344" s="117"/>
      <c r="F344" s="119"/>
      <c r="G344" s="119" t="s">
        <v>1345</v>
      </c>
      <c r="H344" s="119"/>
      <c r="I344" s="117"/>
    </row>
    <row r="345" spans="1:9" x14ac:dyDescent="0.55000000000000004">
      <c r="A345" s="83">
        <v>1</v>
      </c>
      <c r="B345" s="82" t="s">
        <v>1564</v>
      </c>
      <c r="C345" s="83">
        <v>0</v>
      </c>
      <c r="D345" s="120" t="s">
        <v>27</v>
      </c>
      <c r="E345" s="121" t="s">
        <v>1415</v>
      </c>
      <c r="F345" s="128">
        <v>940641.1</v>
      </c>
      <c r="G345" s="128">
        <v>-381916.63</v>
      </c>
      <c r="H345" s="128">
        <v>558724.47</v>
      </c>
      <c r="I345" s="122"/>
    </row>
    <row r="346" spans="1:9" x14ac:dyDescent="0.55000000000000004">
      <c r="A346" s="83"/>
      <c r="B346" s="82" t="s">
        <v>1565</v>
      </c>
      <c r="C346" s="83">
        <v>1</v>
      </c>
      <c r="D346" s="120" t="s">
        <v>27</v>
      </c>
      <c r="E346" s="121" t="s">
        <v>1415</v>
      </c>
      <c r="F346" s="128">
        <v>649358.9</v>
      </c>
      <c r="G346" s="128">
        <v>-649357.9</v>
      </c>
      <c r="H346" s="121">
        <v>1</v>
      </c>
      <c r="I346" s="121"/>
    </row>
    <row r="347" spans="1:9" ht="24.75" thickBot="1" x14ac:dyDescent="0.6">
      <c r="A347" s="123"/>
      <c r="B347" s="124"/>
      <c r="C347" s="123"/>
      <c r="D347" s="125"/>
      <c r="E347" s="113" t="s">
        <v>1492</v>
      </c>
      <c r="F347" s="126">
        <f>SUM(F345:F346)</f>
        <v>1590000</v>
      </c>
      <c r="G347" s="126">
        <f>SUM(G345:G346)</f>
        <v>-1031274.53</v>
      </c>
      <c r="H347" s="126">
        <f>SUM(H345:H346)</f>
        <v>558725.47</v>
      </c>
      <c r="I347" s="122"/>
    </row>
    <row r="348" spans="1:9" ht="24.75" thickTop="1" x14ac:dyDescent="0.55000000000000004">
      <c r="A348" s="83"/>
      <c r="B348" s="83"/>
      <c r="C348" s="83"/>
      <c r="D348" s="120"/>
      <c r="E348" s="121"/>
      <c r="F348" s="134"/>
      <c r="G348" s="134"/>
      <c r="H348" s="134"/>
      <c r="I348" s="121"/>
    </row>
    <row r="349" spans="1:9" x14ac:dyDescent="0.55000000000000004">
      <c r="A349" s="196" t="s">
        <v>1416</v>
      </c>
      <c r="B349" s="196"/>
      <c r="C349" s="196"/>
      <c r="D349" s="196"/>
      <c r="E349" s="196"/>
      <c r="F349" s="196"/>
      <c r="G349" s="196"/>
      <c r="H349" s="196"/>
      <c r="I349" s="196"/>
    </row>
    <row r="350" spans="1:9" x14ac:dyDescent="0.55000000000000004">
      <c r="A350" s="113" t="s">
        <v>1144</v>
      </c>
      <c r="B350" s="113" t="s">
        <v>1146</v>
      </c>
      <c r="C350" s="113" t="s">
        <v>1343</v>
      </c>
      <c r="D350" s="114" t="s">
        <v>1145</v>
      </c>
      <c r="E350" s="113" t="s">
        <v>1147</v>
      </c>
      <c r="F350" s="115" t="s">
        <v>1150</v>
      </c>
      <c r="G350" s="115" t="s">
        <v>8</v>
      </c>
      <c r="H350" s="115" t="s">
        <v>1151</v>
      </c>
      <c r="I350" s="113" t="s">
        <v>1152</v>
      </c>
    </row>
    <row r="351" spans="1:9" ht="24" customHeight="1" x14ac:dyDescent="0.55000000000000004">
      <c r="A351" s="117" t="s">
        <v>1153</v>
      </c>
      <c r="B351" s="117" t="s">
        <v>1154</v>
      </c>
      <c r="C351" s="117" t="s">
        <v>1344</v>
      </c>
      <c r="D351" s="118"/>
      <c r="E351" s="117"/>
      <c r="F351" s="119"/>
      <c r="G351" s="119" t="s">
        <v>1345</v>
      </c>
      <c r="H351" s="119"/>
      <c r="I351" s="117"/>
    </row>
    <row r="352" spans="1:9" x14ac:dyDescent="0.55000000000000004">
      <c r="A352" s="83">
        <v>1</v>
      </c>
      <c r="B352" s="82" t="s">
        <v>1566</v>
      </c>
      <c r="C352" s="83">
        <v>0</v>
      </c>
      <c r="D352" s="120" t="s">
        <v>27</v>
      </c>
      <c r="E352" s="121" t="s">
        <v>212</v>
      </c>
      <c r="F352" s="128">
        <v>216286.58</v>
      </c>
      <c r="G352" s="128">
        <v>-94974.55</v>
      </c>
      <c r="H352" s="128">
        <v>121312.03</v>
      </c>
      <c r="I352" s="122"/>
    </row>
    <row r="353" spans="1:9" x14ac:dyDescent="0.55000000000000004">
      <c r="A353" s="83"/>
      <c r="B353" s="82" t="s">
        <v>1567</v>
      </c>
      <c r="C353" s="83">
        <v>1</v>
      </c>
      <c r="D353" s="120" t="s">
        <v>27</v>
      </c>
      <c r="E353" s="121" t="s">
        <v>212</v>
      </c>
      <c r="F353" s="128">
        <v>181753.42</v>
      </c>
      <c r="G353" s="128">
        <v>-181752.42</v>
      </c>
      <c r="H353" s="121">
        <v>1</v>
      </c>
      <c r="I353" s="121"/>
    </row>
    <row r="354" spans="1:9" ht="24.75" thickBot="1" x14ac:dyDescent="0.6">
      <c r="A354" s="123"/>
      <c r="B354" s="124"/>
      <c r="C354" s="123"/>
      <c r="D354" s="125"/>
      <c r="E354" s="113" t="s">
        <v>1492</v>
      </c>
      <c r="F354" s="126">
        <f>SUM(F352:F353)</f>
        <v>398040</v>
      </c>
      <c r="G354" s="126">
        <f>SUM(G352:G353)</f>
        <v>-276726.97000000003</v>
      </c>
      <c r="H354" s="126">
        <f>SUM(H352:H353)</f>
        <v>121313.03</v>
      </c>
      <c r="I354" s="122"/>
    </row>
    <row r="355" spans="1:9" ht="24.75" thickTop="1" x14ac:dyDescent="0.55000000000000004">
      <c r="A355" s="83"/>
      <c r="B355" s="82"/>
      <c r="C355" s="83"/>
      <c r="D355" s="120"/>
      <c r="E355" s="121"/>
      <c r="F355" s="128"/>
      <c r="G355" s="128"/>
      <c r="H355" s="121"/>
      <c r="I355" s="121"/>
    </row>
    <row r="356" spans="1:9" x14ac:dyDescent="0.55000000000000004">
      <c r="A356" s="196" t="s">
        <v>1417</v>
      </c>
      <c r="B356" s="196"/>
      <c r="C356" s="196"/>
      <c r="D356" s="196"/>
      <c r="E356" s="196"/>
      <c r="F356" s="196"/>
      <c r="G356" s="196"/>
      <c r="H356" s="196"/>
      <c r="I356" s="196"/>
    </row>
    <row r="357" spans="1:9" x14ac:dyDescent="0.55000000000000004">
      <c r="A357" s="113" t="s">
        <v>1144</v>
      </c>
      <c r="B357" s="113" t="s">
        <v>1146</v>
      </c>
      <c r="C357" s="113" t="s">
        <v>1343</v>
      </c>
      <c r="D357" s="114" t="s">
        <v>1145</v>
      </c>
      <c r="E357" s="113" t="s">
        <v>1147</v>
      </c>
      <c r="F357" s="115" t="s">
        <v>1150</v>
      </c>
      <c r="G357" s="115" t="s">
        <v>8</v>
      </c>
      <c r="H357" s="115" t="s">
        <v>1151</v>
      </c>
      <c r="I357" s="113" t="s">
        <v>1152</v>
      </c>
    </row>
    <row r="358" spans="1:9" ht="24" customHeight="1" x14ac:dyDescent="0.55000000000000004">
      <c r="A358" s="117" t="s">
        <v>1153</v>
      </c>
      <c r="B358" s="117" t="s">
        <v>1154</v>
      </c>
      <c r="C358" s="117" t="s">
        <v>1344</v>
      </c>
      <c r="D358" s="118"/>
      <c r="E358" s="117"/>
      <c r="F358" s="119"/>
      <c r="G358" s="119" t="s">
        <v>1345</v>
      </c>
      <c r="H358" s="119"/>
      <c r="I358" s="117"/>
    </row>
    <row r="359" spans="1:9" x14ac:dyDescent="0.55000000000000004">
      <c r="A359" s="83">
        <v>1</v>
      </c>
      <c r="B359" s="82">
        <v>100000000647</v>
      </c>
      <c r="C359" s="83">
        <v>0</v>
      </c>
      <c r="D359" s="120" t="s">
        <v>27</v>
      </c>
      <c r="E359" s="121" t="s">
        <v>1418</v>
      </c>
      <c r="F359" s="128">
        <v>50467.4</v>
      </c>
      <c r="G359" s="128">
        <v>-23610.38</v>
      </c>
      <c r="H359" s="128">
        <v>26857.02</v>
      </c>
      <c r="I359" s="122"/>
    </row>
    <row r="360" spans="1:9" x14ac:dyDescent="0.55000000000000004">
      <c r="A360" s="83"/>
      <c r="B360" s="82">
        <v>100000000647</v>
      </c>
      <c r="C360" s="83">
        <v>1</v>
      </c>
      <c r="D360" s="120" t="s">
        <v>27</v>
      </c>
      <c r="E360" s="121" t="s">
        <v>1418</v>
      </c>
      <c r="F360" s="128">
        <v>48532.6</v>
      </c>
      <c r="G360" s="128">
        <v>-48531.6</v>
      </c>
      <c r="H360" s="121">
        <v>1</v>
      </c>
      <c r="I360" s="121"/>
    </row>
    <row r="361" spans="1:9" ht="24.75" thickBot="1" x14ac:dyDescent="0.6">
      <c r="A361" s="123"/>
      <c r="B361" s="124"/>
      <c r="C361" s="123"/>
      <c r="D361" s="125"/>
      <c r="E361" s="113" t="s">
        <v>1492</v>
      </c>
      <c r="F361" s="126">
        <f>SUM(F359:F360)</f>
        <v>99000</v>
      </c>
      <c r="G361" s="126">
        <f>SUM(G359:G360)</f>
        <v>-72141.98</v>
      </c>
      <c r="H361" s="126">
        <f>SUM(H359:H360)</f>
        <v>26858.02</v>
      </c>
      <c r="I361" s="122"/>
    </row>
    <row r="362" spans="1:9" ht="24.75" thickTop="1" x14ac:dyDescent="0.55000000000000004">
      <c r="A362" s="83"/>
      <c r="B362" s="83"/>
      <c r="C362" s="83"/>
      <c r="D362" s="120"/>
      <c r="E362" s="121"/>
      <c r="F362" s="134"/>
      <c r="G362" s="134"/>
      <c r="H362" s="134"/>
      <c r="I362" s="121"/>
    </row>
    <row r="363" spans="1:9" x14ac:dyDescent="0.55000000000000004">
      <c r="A363" s="196" t="s">
        <v>1581</v>
      </c>
      <c r="B363" s="196"/>
      <c r="C363" s="196"/>
      <c r="D363" s="196"/>
      <c r="E363" s="196"/>
      <c r="F363" s="196"/>
      <c r="G363" s="196"/>
      <c r="H363" s="196"/>
      <c r="I363" s="196"/>
    </row>
    <row r="364" spans="1:9" x14ac:dyDescent="0.55000000000000004">
      <c r="A364" s="113" t="s">
        <v>1144</v>
      </c>
      <c r="B364" s="113" t="s">
        <v>1146</v>
      </c>
      <c r="C364" s="113" t="s">
        <v>1343</v>
      </c>
      <c r="D364" s="114" t="s">
        <v>1145</v>
      </c>
      <c r="E364" s="113" t="s">
        <v>1147</v>
      </c>
      <c r="F364" s="115" t="s">
        <v>1150</v>
      </c>
      <c r="G364" s="115" t="s">
        <v>8</v>
      </c>
      <c r="H364" s="115" t="s">
        <v>1151</v>
      </c>
      <c r="I364" s="113" t="s">
        <v>1152</v>
      </c>
    </row>
    <row r="365" spans="1:9" ht="24" customHeight="1" x14ac:dyDescent="0.55000000000000004">
      <c r="A365" s="117" t="s">
        <v>1153</v>
      </c>
      <c r="B365" s="117" t="s">
        <v>1154</v>
      </c>
      <c r="C365" s="117" t="s">
        <v>1344</v>
      </c>
      <c r="D365" s="118"/>
      <c r="E365" s="117"/>
      <c r="F365" s="119"/>
      <c r="G365" s="119" t="s">
        <v>1345</v>
      </c>
      <c r="H365" s="119"/>
      <c r="I365" s="117"/>
    </row>
    <row r="366" spans="1:9" x14ac:dyDescent="0.55000000000000004">
      <c r="A366" s="83">
        <v>1</v>
      </c>
      <c r="B366" s="82">
        <v>100000000658</v>
      </c>
      <c r="C366" s="83">
        <v>0</v>
      </c>
      <c r="D366" s="120" t="s">
        <v>27</v>
      </c>
      <c r="E366" s="121" t="s">
        <v>156</v>
      </c>
      <c r="F366" s="128">
        <v>4243150.68</v>
      </c>
      <c r="G366" s="128">
        <v>-2123197.34</v>
      </c>
      <c r="H366" s="128">
        <v>2119953.34</v>
      </c>
      <c r="I366" s="122"/>
    </row>
    <row r="367" spans="1:9" x14ac:dyDescent="0.55000000000000004">
      <c r="A367" s="83"/>
      <c r="B367" s="82">
        <v>100000000658</v>
      </c>
      <c r="C367" s="83">
        <v>1</v>
      </c>
      <c r="D367" s="120" t="s">
        <v>27</v>
      </c>
      <c r="E367" s="121" t="s">
        <v>156</v>
      </c>
      <c r="F367" s="128">
        <v>4606849.32</v>
      </c>
      <c r="G367" s="128">
        <v>-4606848.32</v>
      </c>
      <c r="H367" s="121">
        <v>1</v>
      </c>
      <c r="I367" s="121"/>
    </row>
    <row r="368" spans="1:9" ht="24.75" thickBot="1" x14ac:dyDescent="0.6">
      <c r="A368" s="123"/>
      <c r="B368" s="124"/>
      <c r="C368" s="123"/>
      <c r="D368" s="125"/>
      <c r="E368" s="113" t="s">
        <v>1492</v>
      </c>
      <c r="F368" s="126">
        <f>SUM(F366:F367)</f>
        <v>8850000</v>
      </c>
      <c r="G368" s="126">
        <f>SUM(G366:G367)</f>
        <v>-6730045.6600000001</v>
      </c>
      <c r="H368" s="126">
        <f>SUM(H366:H367)</f>
        <v>2119954.34</v>
      </c>
      <c r="I368" s="122"/>
    </row>
    <row r="369" spans="1:9" ht="24.75" thickTop="1" x14ac:dyDescent="0.55000000000000004">
      <c r="A369" s="83"/>
      <c r="B369" s="82"/>
      <c r="C369" s="83"/>
      <c r="D369" s="120"/>
      <c r="E369" s="121"/>
      <c r="F369" s="128"/>
      <c r="G369" s="128"/>
      <c r="H369" s="121"/>
      <c r="I369" s="121"/>
    </row>
    <row r="370" spans="1:9" x14ac:dyDescent="0.55000000000000004">
      <c r="A370" s="196" t="s">
        <v>1582</v>
      </c>
      <c r="B370" s="196"/>
      <c r="C370" s="196"/>
      <c r="D370" s="196"/>
      <c r="E370" s="196"/>
      <c r="F370" s="196"/>
      <c r="G370" s="196"/>
      <c r="H370" s="196"/>
      <c r="I370" s="196"/>
    </row>
    <row r="371" spans="1:9" x14ac:dyDescent="0.55000000000000004">
      <c r="A371" s="113" t="s">
        <v>1144</v>
      </c>
      <c r="B371" s="113" t="s">
        <v>1146</v>
      </c>
      <c r="C371" s="113" t="s">
        <v>1343</v>
      </c>
      <c r="D371" s="114" t="s">
        <v>1145</v>
      </c>
      <c r="E371" s="113" t="s">
        <v>1147</v>
      </c>
      <c r="F371" s="115" t="s">
        <v>1150</v>
      </c>
      <c r="G371" s="115" t="s">
        <v>8</v>
      </c>
      <c r="H371" s="115" t="s">
        <v>1151</v>
      </c>
      <c r="I371" s="113" t="s">
        <v>1152</v>
      </c>
    </row>
    <row r="372" spans="1:9" ht="24" customHeight="1" x14ac:dyDescent="0.55000000000000004">
      <c r="A372" s="117" t="s">
        <v>1153</v>
      </c>
      <c r="B372" s="117" t="s">
        <v>1154</v>
      </c>
      <c r="C372" s="117" t="s">
        <v>1344</v>
      </c>
      <c r="D372" s="118"/>
      <c r="E372" s="117"/>
      <c r="F372" s="119"/>
      <c r="G372" s="119" t="s">
        <v>1345</v>
      </c>
      <c r="H372" s="119"/>
      <c r="I372" s="117"/>
    </row>
    <row r="373" spans="1:9" x14ac:dyDescent="0.55000000000000004">
      <c r="A373" s="83">
        <v>1</v>
      </c>
      <c r="B373" s="82" t="s">
        <v>1540</v>
      </c>
      <c r="C373" s="83">
        <v>0</v>
      </c>
      <c r="D373" s="120" t="s">
        <v>27</v>
      </c>
      <c r="E373" s="121" t="s">
        <v>1419</v>
      </c>
      <c r="F373" s="128">
        <v>4702557.08</v>
      </c>
      <c r="G373" s="128">
        <v>-2023552.67</v>
      </c>
      <c r="H373" s="128">
        <v>2679004.41</v>
      </c>
      <c r="I373" s="122"/>
    </row>
    <row r="374" spans="1:9" x14ac:dyDescent="0.55000000000000004">
      <c r="A374" s="83"/>
      <c r="B374" s="82" t="s">
        <v>1541</v>
      </c>
      <c r="C374" s="83">
        <v>1</v>
      </c>
      <c r="D374" s="120" t="s">
        <v>27</v>
      </c>
      <c r="E374" s="121" t="s">
        <v>1419</v>
      </c>
      <c r="F374" s="128">
        <v>3797442.92</v>
      </c>
      <c r="G374" s="128">
        <v>-3797441.92</v>
      </c>
      <c r="H374" s="121">
        <v>1</v>
      </c>
      <c r="I374" s="121"/>
    </row>
    <row r="375" spans="1:9" ht="24.75" thickBot="1" x14ac:dyDescent="0.6">
      <c r="A375" s="123"/>
      <c r="B375" s="124"/>
      <c r="C375" s="123"/>
      <c r="D375" s="125"/>
      <c r="E375" s="113" t="s">
        <v>1492</v>
      </c>
      <c r="F375" s="126">
        <f>SUM(F373:F374)</f>
        <v>8500000</v>
      </c>
      <c r="G375" s="126">
        <f>SUM(G373:G374)</f>
        <v>-5820994.5899999999</v>
      </c>
      <c r="H375" s="126">
        <f>SUM(H373:H374)</f>
        <v>2679005.41</v>
      </c>
      <c r="I375" s="122"/>
    </row>
    <row r="376" spans="1:9" ht="24.75" thickTop="1" x14ac:dyDescent="0.55000000000000004">
      <c r="A376" s="83"/>
      <c r="B376" s="82"/>
      <c r="C376" s="83"/>
      <c r="D376" s="120"/>
      <c r="E376" s="121"/>
      <c r="F376" s="128"/>
      <c r="G376" s="128"/>
      <c r="H376" s="121"/>
      <c r="I376" s="121"/>
    </row>
    <row r="377" spans="1:9" x14ac:dyDescent="0.55000000000000004">
      <c r="A377" s="196" t="s">
        <v>1583</v>
      </c>
      <c r="B377" s="196"/>
      <c r="C377" s="196"/>
      <c r="D377" s="196"/>
      <c r="E377" s="196"/>
      <c r="F377" s="196"/>
      <c r="G377" s="196"/>
      <c r="H377" s="196"/>
      <c r="I377" s="196"/>
    </row>
    <row r="378" spans="1:9" x14ac:dyDescent="0.55000000000000004">
      <c r="A378" s="113" t="s">
        <v>1144</v>
      </c>
      <c r="B378" s="113" t="s">
        <v>1146</v>
      </c>
      <c r="C378" s="113" t="s">
        <v>1343</v>
      </c>
      <c r="D378" s="114" t="s">
        <v>1145</v>
      </c>
      <c r="E378" s="113" t="s">
        <v>1147</v>
      </c>
      <c r="F378" s="115" t="s">
        <v>1150</v>
      </c>
      <c r="G378" s="115" t="s">
        <v>8</v>
      </c>
      <c r="H378" s="115" t="s">
        <v>1151</v>
      </c>
      <c r="I378" s="113" t="s">
        <v>1152</v>
      </c>
    </row>
    <row r="379" spans="1:9" ht="24" customHeight="1" x14ac:dyDescent="0.55000000000000004">
      <c r="A379" s="117" t="s">
        <v>1153</v>
      </c>
      <c r="B379" s="117" t="s">
        <v>1154</v>
      </c>
      <c r="C379" s="117" t="s">
        <v>1344</v>
      </c>
      <c r="D379" s="118"/>
      <c r="E379" s="117"/>
      <c r="F379" s="119"/>
      <c r="G379" s="119" t="s">
        <v>1345</v>
      </c>
      <c r="H379" s="119"/>
      <c r="I379" s="117"/>
    </row>
    <row r="380" spans="1:9" x14ac:dyDescent="0.55000000000000004">
      <c r="A380" s="83">
        <v>1</v>
      </c>
      <c r="B380" s="82">
        <v>100000000287</v>
      </c>
      <c r="C380" s="83">
        <v>0</v>
      </c>
      <c r="D380" s="120" t="s">
        <v>1014</v>
      </c>
      <c r="E380" s="121" t="s">
        <v>1420</v>
      </c>
      <c r="F380" s="128">
        <v>1180000</v>
      </c>
      <c r="G380" s="128">
        <v>-573835.62</v>
      </c>
      <c r="H380" s="128">
        <v>606164.38</v>
      </c>
      <c r="I380" s="122"/>
    </row>
    <row r="381" spans="1:9" x14ac:dyDescent="0.55000000000000004">
      <c r="A381" s="83"/>
      <c r="B381" s="83"/>
      <c r="C381" s="83"/>
      <c r="D381" s="120"/>
      <c r="E381" s="121"/>
      <c r="F381" s="134"/>
      <c r="G381" s="134"/>
      <c r="H381" s="134"/>
      <c r="I381" s="121"/>
    </row>
    <row r="382" spans="1:9" x14ac:dyDescent="0.55000000000000004">
      <c r="A382" s="196" t="s">
        <v>1584</v>
      </c>
      <c r="B382" s="196"/>
      <c r="C382" s="196"/>
      <c r="D382" s="196"/>
      <c r="E382" s="196"/>
      <c r="F382" s="196"/>
      <c r="G382" s="196"/>
      <c r="H382" s="196"/>
      <c r="I382" s="196"/>
    </row>
    <row r="383" spans="1:9" x14ac:dyDescent="0.55000000000000004">
      <c r="A383" s="113" t="s">
        <v>1144</v>
      </c>
      <c r="B383" s="113" t="s">
        <v>1146</v>
      </c>
      <c r="C383" s="113" t="s">
        <v>1343</v>
      </c>
      <c r="D383" s="114" t="s">
        <v>1145</v>
      </c>
      <c r="E383" s="113" t="s">
        <v>1147</v>
      </c>
      <c r="F383" s="115" t="s">
        <v>1150</v>
      </c>
      <c r="G383" s="115" t="s">
        <v>8</v>
      </c>
      <c r="H383" s="115" t="s">
        <v>1151</v>
      </c>
      <c r="I383" s="113" t="s">
        <v>1152</v>
      </c>
    </row>
    <row r="384" spans="1:9" ht="24" customHeight="1" x14ac:dyDescent="0.55000000000000004">
      <c r="A384" s="117" t="s">
        <v>1153</v>
      </c>
      <c r="B384" s="117" t="s">
        <v>1154</v>
      </c>
      <c r="C384" s="117" t="s">
        <v>1344</v>
      </c>
      <c r="D384" s="118"/>
      <c r="E384" s="117"/>
      <c r="F384" s="119"/>
      <c r="G384" s="119" t="s">
        <v>1345</v>
      </c>
      <c r="H384" s="119"/>
      <c r="I384" s="117"/>
    </row>
    <row r="385" spans="1:9" x14ac:dyDescent="0.55000000000000004">
      <c r="A385" s="83">
        <v>1</v>
      </c>
      <c r="B385" s="82">
        <v>100000000648</v>
      </c>
      <c r="C385" s="83">
        <v>0</v>
      </c>
      <c r="D385" s="120" t="s">
        <v>27</v>
      </c>
      <c r="E385" s="121" t="s">
        <v>46</v>
      </c>
      <c r="F385" s="128">
        <v>582065.75</v>
      </c>
      <c r="G385" s="128">
        <v>-238548.54</v>
      </c>
      <c r="H385" s="128">
        <v>343517.21</v>
      </c>
      <c r="I385" s="122"/>
    </row>
    <row r="386" spans="1:9" x14ac:dyDescent="0.55000000000000004">
      <c r="A386" s="83"/>
      <c r="B386" s="82">
        <v>100000000648</v>
      </c>
      <c r="C386" s="83">
        <v>1</v>
      </c>
      <c r="D386" s="120" t="s">
        <v>27</v>
      </c>
      <c r="E386" s="121" t="s">
        <v>46</v>
      </c>
      <c r="F386" s="128">
        <v>416934.25</v>
      </c>
      <c r="G386" s="128">
        <v>-416933.25</v>
      </c>
      <c r="H386" s="121">
        <v>1</v>
      </c>
      <c r="I386" s="121"/>
    </row>
    <row r="387" spans="1:9" ht="24.75" thickBot="1" x14ac:dyDescent="0.6">
      <c r="A387" s="123"/>
      <c r="B387" s="124"/>
      <c r="C387" s="123"/>
      <c r="D387" s="125"/>
      <c r="E387" s="113" t="s">
        <v>1492</v>
      </c>
      <c r="F387" s="126">
        <f>SUM(F385:F386)</f>
        <v>999000</v>
      </c>
      <c r="G387" s="126">
        <f>SUM(G385:G386)</f>
        <v>-655481.79</v>
      </c>
      <c r="H387" s="126">
        <f>SUM(H385:H386)</f>
        <v>343518.21</v>
      </c>
      <c r="I387" s="122"/>
    </row>
    <row r="388" spans="1:9" ht="24.75" thickTop="1" x14ac:dyDescent="0.55000000000000004">
      <c r="A388" s="83"/>
      <c r="B388" s="82"/>
      <c r="C388" s="83"/>
      <c r="D388" s="120"/>
      <c r="E388" s="121"/>
      <c r="F388" s="128"/>
      <c r="G388" s="128"/>
      <c r="H388" s="121"/>
      <c r="I388" s="121"/>
    </row>
    <row r="389" spans="1:9" x14ac:dyDescent="0.55000000000000004">
      <c r="A389" s="196" t="s">
        <v>1585</v>
      </c>
      <c r="B389" s="196"/>
      <c r="C389" s="196"/>
      <c r="D389" s="196"/>
      <c r="E389" s="196"/>
      <c r="F389" s="196"/>
      <c r="G389" s="196"/>
      <c r="H389" s="196"/>
      <c r="I389" s="196"/>
    </row>
    <row r="390" spans="1:9" x14ac:dyDescent="0.55000000000000004">
      <c r="A390" s="113" t="s">
        <v>1144</v>
      </c>
      <c r="B390" s="113" t="s">
        <v>1146</v>
      </c>
      <c r="C390" s="113" t="s">
        <v>1343</v>
      </c>
      <c r="D390" s="114" t="s">
        <v>1145</v>
      </c>
      <c r="E390" s="113" t="s">
        <v>1147</v>
      </c>
      <c r="F390" s="115" t="s">
        <v>1150</v>
      </c>
      <c r="G390" s="115" t="s">
        <v>8</v>
      </c>
      <c r="H390" s="115" t="s">
        <v>1151</v>
      </c>
      <c r="I390" s="113" t="s">
        <v>1152</v>
      </c>
    </row>
    <row r="391" spans="1:9" ht="24" customHeight="1" x14ac:dyDescent="0.55000000000000004">
      <c r="A391" s="117" t="s">
        <v>1153</v>
      </c>
      <c r="B391" s="117" t="s">
        <v>1154</v>
      </c>
      <c r="C391" s="117" t="s">
        <v>1344</v>
      </c>
      <c r="D391" s="118"/>
      <c r="E391" s="117"/>
      <c r="F391" s="119"/>
      <c r="G391" s="119" t="s">
        <v>1345</v>
      </c>
      <c r="H391" s="119"/>
      <c r="I391" s="117"/>
    </row>
    <row r="392" spans="1:9" x14ac:dyDescent="0.55000000000000004">
      <c r="A392" s="83">
        <v>1</v>
      </c>
      <c r="B392" s="82">
        <v>100000000291</v>
      </c>
      <c r="C392" s="83">
        <v>0</v>
      </c>
      <c r="D392" s="83" t="s">
        <v>1020</v>
      </c>
      <c r="E392" s="121" t="s">
        <v>1421</v>
      </c>
      <c r="F392" s="128">
        <v>1932128.87</v>
      </c>
      <c r="G392" s="128">
        <v>-926892.49</v>
      </c>
      <c r="H392" s="128">
        <v>1005236.38</v>
      </c>
      <c r="I392" s="122"/>
    </row>
    <row r="393" spans="1:9" x14ac:dyDescent="0.55000000000000004">
      <c r="A393" s="83"/>
      <c r="B393" s="83"/>
      <c r="C393" s="83"/>
      <c r="D393" s="120"/>
      <c r="E393" s="121"/>
      <c r="F393" s="134"/>
      <c r="G393" s="134"/>
      <c r="H393" s="134"/>
      <c r="I393" s="121"/>
    </row>
    <row r="394" spans="1:9" x14ac:dyDescent="0.55000000000000004">
      <c r="A394" s="196" t="s">
        <v>1586</v>
      </c>
      <c r="B394" s="196"/>
      <c r="C394" s="196"/>
      <c r="D394" s="196"/>
      <c r="E394" s="196"/>
      <c r="F394" s="196"/>
      <c r="G394" s="196"/>
      <c r="H394" s="196"/>
      <c r="I394" s="196"/>
    </row>
    <row r="395" spans="1:9" x14ac:dyDescent="0.55000000000000004">
      <c r="A395" s="113" t="s">
        <v>1144</v>
      </c>
      <c r="B395" s="113" t="s">
        <v>1146</v>
      </c>
      <c r="C395" s="113" t="s">
        <v>1343</v>
      </c>
      <c r="D395" s="114" t="s">
        <v>1145</v>
      </c>
      <c r="E395" s="113" t="s">
        <v>1147</v>
      </c>
      <c r="F395" s="115" t="s">
        <v>1150</v>
      </c>
      <c r="G395" s="115" t="s">
        <v>8</v>
      </c>
      <c r="H395" s="115" t="s">
        <v>1151</v>
      </c>
      <c r="I395" s="113" t="s">
        <v>1152</v>
      </c>
    </row>
    <row r="396" spans="1:9" ht="24" customHeight="1" x14ac:dyDescent="0.55000000000000004">
      <c r="A396" s="117" t="s">
        <v>1153</v>
      </c>
      <c r="B396" s="117" t="s">
        <v>1154</v>
      </c>
      <c r="C396" s="117" t="s">
        <v>1344</v>
      </c>
      <c r="D396" s="118"/>
      <c r="E396" s="117"/>
      <c r="F396" s="119"/>
      <c r="G396" s="119" t="s">
        <v>1345</v>
      </c>
      <c r="H396" s="119"/>
      <c r="I396" s="117"/>
    </row>
    <row r="397" spans="1:9" x14ac:dyDescent="0.55000000000000004">
      <c r="A397" s="83">
        <v>1</v>
      </c>
      <c r="B397" s="82">
        <v>100000000284</v>
      </c>
      <c r="C397" s="83">
        <v>0</v>
      </c>
      <c r="D397" s="120" t="s">
        <v>1008</v>
      </c>
      <c r="E397" s="121" t="s">
        <v>1422</v>
      </c>
      <c r="F397" s="128">
        <v>1861347</v>
      </c>
      <c r="G397" s="128">
        <v>-906450.49</v>
      </c>
      <c r="H397" s="128">
        <v>954896.51</v>
      </c>
      <c r="I397" s="122"/>
    </row>
    <row r="398" spans="1:9" x14ac:dyDescent="0.55000000000000004">
      <c r="A398" s="83"/>
      <c r="B398" s="83"/>
      <c r="C398" s="83"/>
      <c r="D398" s="120"/>
      <c r="E398" s="121"/>
      <c r="F398" s="134"/>
      <c r="G398" s="134"/>
      <c r="H398" s="134"/>
      <c r="I398" s="121"/>
    </row>
    <row r="399" spans="1:9" x14ac:dyDescent="0.55000000000000004">
      <c r="A399" s="196" t="s">
        <v>1587</v>
      </c>
      <c r="B399" s="196"/>
      <c r="C399" s="196"/>
      <c r="D399" s="196"/>
      <c r="E399" s="196"/>
      <c r="F399" s="196"/>
      <c r="G399" s="196"/>
      <c r="H399" s="196"/>
      <c r="I399" s="196"/>
    </row>
    <row r="400" spans="1:9" x14ac:dyDescent="0.55000000000000004">
      <c r="A400" s="113" t="s">
        <v>1144</v>
      </c>
      <c r="B400" s="113" t="s">
        <v>1146</v>
      </c>
      <c r="C400" s="113" t="s">
        <v>1343</v>
      </c>
      <c r="D400" s="114" t="s">
        <v>1145</v>
      </c>
      <c r="E400" s="113" t="s">
        <v>1147</v>
      </c>
      <c r="F400" s="115" t="s">
        <v>1150</v>
      </c>
      <c r="G400" s="115" t="s">
        <v>8</v>
      </c>
      <c r="H400" s="115" t="s">
        <v>1151</v>
      </c>
      <c r="I400" s="113" t="s">
        <v>1152</v>
      </c>
    </row>
    <row r="401" spans="1:9" ht="24" customHeight="1" x14ac:dyDescent="0.55000000000000004">
      <c r="A401" s="117" t="s">
        <v>1153</v>
      </c>
      <c r="B401" s="117" t="s">
        <v>1154</v>
      </c>
      <c r="C401" s="117" t="s">
        <v>1344</v>
      </c>
      <c r="D401" s="118"/>
      <c r="E401" s="117"/>
      <c r="F401" s="119"/>
      <c r="G401" s="119" t="s">
        <v>1345</v>
      </c>
      <c r="H401" s="119"/>
      <c r="I401" s="117"/>
    </row>
    <row r="402" spans="1:9" x14ac:dyDescent="0.55000000000000004">
      <c r="A402" s="83">
        <v>1</v>
      </c>
      <c r="B402" s="82" t="s">
        <v>1542</v>
      </c>
      <c r="C402" s="83">
        <v>0</v>
      </c>
      <c r="D402" s="120" t="s">
        <v>27</v>
      </c>
      <c r="E402" s="121" t="s">
        <v>1423</v>
      </c>
      <c r="F402" s="128">
        <v>5427929.1299999999</v>
      </c>
      <c r="G402" s="128">
        <v>-2203833.5099999998</v>
      </c>
      <c r="H402" s="128">
        <v>3224095.62</v>
      </c>
      <c r="I402" s="122"/>
    </row>
    <row r="403" spans="1:9" x14ac:dyDescent="0.55000000000000004">
      <c r="A403" s="83"/>
      <c r="B403" s="82" t="s">
        <v>1543</v>
      </c>
      <c r="C403" s="83">
        <v>1</v>
      </c>
      <c r="D403" s="120" t="s">
        <v>27</v>
      </c>
      <c r="E403" s="121" t="s">
        <v>1423</v>
      </c>
      <c r="F403" s="128">
        <v>3784070.87</v>
      </c>
      <c r="G403" s="128">
        <v>-3784069.87</v>
      </c>
      <c r="H403" s="121">
        <v>1</v>
      </c>
      <c r="I403" s="121"/>
    </row>
    <row r="404" spans="1:9" ht="24.75" thickBot="1" x14ac:dyDescent="0.6">
      <c r="A404" s="123"/>
      <c r="B404" s="124"/>
      <c r="C404" s="123"/>
      <c r="D404" s="125"/>
      <c r="E404" s="113" t="s">
        <v>1492</v>
      </c>
      <c r="F404" s="126">
        <f>SUM(F402:F403)</f>
        <v>9212000</v>
      </c>
      <c r="G404" s="126">
        <f>SUM(G402:G403)</f>
        <v>-5987903.3799999999</v>
      </c>
      <c r="H404" s="126">
        <f>SUM(H402:H403)</f>
        <v>3224096.62</v>
      </c>
      <c r="I404" s="122"/>
    </row>
    <row r="405" spans="1:9" ht="24.75" thickTop="1" x14ac:dyDescent="0.55000000000000004">
      <c r="A405" s="83">
        <v>2</v>
      </c>
      <c r="B405" s="82">
        <v>100000000290</v>
      </c>
      <c r="C405" s="83">
        <v>0</v>
      </c>
      <c r="D405" s="120" t="s">
        <v>1017</v>
      </c>
      <c r="E405" s="121" t="s">
        <v>1424</v>
      </c>
      <c r="F405" s="128">
        <v>8950000</v>
      </c>
      <c r="G405" s="128">
        <v>-4310712.33</v>
      </c>
      <c r="H405" s="128">
        <v>4639287.67</v>
      </c>
      <c r="I405" s="121"/>
    </row>
    <row r="406" spans="1:9" x14ac:dyDescent="0.55000000000000004">
      <c r="A406" s="121"/>
      <c r="B406" s="83"/>
      <c r="C406" s="83"/>
      <c r="D406" s="120"/>
      <c r="E406" s="121"/>
      <c r="F406" s="134"/>
      <c r="G406" s="134"/>
      <c r="H406" s="134"/>
      <c r="I406" s="121"/>
    </row>
    <row r="407" spans="1:9" x14ac:dyDescent="0.55000000000000004">
      <c r="A407" s="198" t="s">
        <v>1341</v>
      </c>
      <c r="B407" s="198"/>
      <c r="C407" s="198"/>
      <c r="D407" s="198"/>
      <c r="E407" s="198"/>
      <c r="F407" s="198"/>
      <c r="G407" s="198"/>
      <c r="H407" s="198"/>
      <c r="I407" s="198"/>
    </row>
    <row r="408" spans="1:9" ht="28.15" customHeight="1" x14ac:dyDescent="0.55000000000000004">
      <c r="A408" s="188" t="s">
        <v>1141</v>
      </c>
      <c r="B408" s="188"/>
      <c r="C408" s="188"/>
      <c r="D408" s="188"/>
      <c r="E408" s="188"/>
      <c r="F408" s="188"/>
      <c r="G408" s="188"/>
      <c r="H408" s="188"/>
      <c r="I408" s="188"/>
    </row>
    <row r="409" spans="1:9" ht="26.25" customHeight="1" x14ac:dyDescent="0.55000000000000004">
      <c r="A409" s="188" t="s">
        <v>1425</v>
      </c>
      <c r="B409" s="188"/>
      <c r="C409" s="188"/>
      <c r="D409" s="188"/>
      <c r="E409" s="188"/>
      <c r="F409" s="188"/>
      <c r="G409" s="188"/>
      <c r="H409" s="188"/>
      <c r="I409" s="188"/>
    </row>
    <row r="410" spans="1:9" ht="26.25" customHeight="1" x14ac:dyDescent="0.55000000000000004">
      <c r="A410" s="190" t="s">
        <v>1426</v>
      </c>
      <c r="B410" s="190"/>
      <c r="C410" s="190"/>
      <c r="D410" s="190"/>
      <c r="E410" s="190"/>
      <c r="F410" s="190"/>
      <c r="G410" s="190"/>
      <c r="H410" s="190"/>
      <c r="I410" s="190"/>
    </row>
    <row r="411" spans="1:9" ht="25.5" customHeight="1" x14ac:dyDescent="0.55000000000000004">
      <c r="A411" s="113" t="s">
        <v>1144</v>
      </c>
      <c r="B411" s="113" t="s">
        <v>1146</v>
      </c>
      <c r="C411" s="113" t="s">
        <v>1343</v>
      </c>
      <c r="D411" s="114" t="s">
        <v>1145</v>
      </c>
      <c r="E411" s="113" t="s">
        <v>1147</v>
      </c>
      <c r="F411" s="115" t="s">
        <v>1150</v>
      </c>
      <c r="G411" s="115" t="s">
        <v>8</v>
      </c>
      <c r="H411" s="115" t="s">
        <v>1151</v>
      </c>
      <c r="I411" s="113" t="s">
        <v>1152</v>
      </c>
    </row>
    <row r="412" spans="1:9" s="116" customFormat="1" ht="29.45" customHeight="1" x14ac:dyDescent="0.55000000000000004">
      <c r="A412" s="117" t="s">
        <v>1153</v>
      </c>
      <c r="B412" s="117" t="s">
        <v>1154</v>
      </c>
      <c r="C412" s="117" t="s">
        <v>1344</v>
      </c>
      <c r="D412" s="118"/>
      <c r="E412" s="117"/>
      <c r="F412" s="119"/>
      <c r="G412" s="119" t="s">
        <v>1345</v>
      </c>
      <c r="H412" s="119"/>
      <c r="I412" s="117"/>
    </row>
    <row r="413" spans="1:9" s="116" customFormat="1" x14ac:dyDescent="0.55000000000000004">
      <c r="A413" s="83">
        <v>1</v>
      </c>
      <c r="B413" s="82">
        <v>100000000307</v>
      </c>
      <c r="C413" s="83">
        <v>0</v>
      </c>
      <c r="D413" s="83" t="s">
        <v>1041</v>
      </c>
      <c r="E413" s="121" t="s">
        <v>1427</v>
      </c>
      <c r="F413" s="128">
        <v>1184600</v>
      </c>
      <c r="G413" s="72">
        <v>-536477.75</v>
      </c>
      <c r="H413" s="72">
        <v>648122.25</v>
      </c>
      <c r="I413" s="117"/>
    </row>
    <row r="414" spans="1:9" x14ac:dyDescent="0.55000000000000004">
      <c r="A414" s="83">
        <v>2</v>
      </c>
      <c r="B414" s="82">
        <v>100000000303</v>
      </c>
      <c r="C414" s="83">
        <v>0</v>
      </c>
      <c r="D414" s="83" t="s">
        <v>1032</v>
      </c>
      <c r="E414" s="121" t="s">
        <v>1428</v>
      </c>
      <c r="F414" s="128">
        <v>1975000</v>
      </c>
      <c r="G414" s="72">
        <v>-903900.68</v>
      </c>
      <c r="H414" s="72">
        <v>1071099.32</v>
      </c>
      <c r="I414" s="117"/>
    </row>
    <row r="415" spans="1:9" x14ac:dyDescent="0.55000000000000004">
      <c r="A415" s="121"/>
      <c r="B415" s="83"/>
      <c r="C415" s="83"/>
      <c r="D415" s="120"/>
      <c r="E415" s="121"/>
      <c r="F415" s="134"/>
      <c r="G415" s="134"/>
      <c r="H415" s="134"/>
      <c r="I415" s="121"/>
    </row>
    <row r="416" spans="1:9" x14ac:dyDescent="0.55000000000000004">
      <c r="A416" s="196" t="s">
        <v>1429</v>
      </c>
      <c r="B416" s="196"/>
      <c r="C416" s="196"/>
      <c r="D416" s="196"/>
      <c r="E416" s="196"/>
      <c r="F416" s="196"/>
      <c r="G416" s="196"/>
      <c r="H416" s="196"/>
      <c r="I416" s="196"/>
    </row>
    <row r="417" spans="1:9" x14ac:dyDescent="0.55000000000000004">
      <c r="A417" s="113" t="s">
        <v>1144</v>
      </c>
      <c r="B417" s="113" t="s">
        <v>1146</v>
      </c>
      <c r="C417" s="113" t="s">
        <v>1343</v>
      </c>
      <c r="D417" s="114" t="s">
        <v>1145</v>
      </c>
      <c r="E417" s="113" t="s">
        <v>1147</v>
      </c>
      <c r="F417" s="115" t="s">
        <v>1150</v>
      </c>
      <c r="G417" s="115" t="s">
        <v>8</v>
      </c>
      <c r="H417" s="115" t="s">
        <v>1151</v>
      </c>
      <c r="I417" s="113" t="s">
        <v>1152</v>
      </c>
    </row>
    <row r="418" spans="1:9" s="116" customFormat="1" ht="29.45" customHeight="1" x14ac:dyDescent="0.55000000000000004">
      <c r="A418" s="117" t="s">
        <v>1153</v>
      </c>
      <c r="B418" s="117" t="s">
        <v>1154</v>
      </c>
      <c r="C418" s="117" t="s">
        <v>1344</v>
      </c>
      <c r="D418" s="118"/>
      <c r="E418" s="117"/>
      <c r="F418" s="119"/>
      <c r="G418" s="119" t="s">
        <v>1345</v>
      </c>
      <c r="H418" s="119"/>
      <c r="I418" s="117"/>
    </row>
    <row r="419" spans="1:9" s="116" customFormat="1" x14ac:dyDescent="0.55000000000000004">
      <c r="A419" s="81">
        <v>1</v>
      </c>
      <c r="B419" s="82">
        <v>100000000314</v>
      </c>
      <c r="C419" s="83">
        <v>0</v>
      </c>
      <c r="D419" s="83" t="s">
        <v>104</v>
      </c>
      <c r="E419" s="121" t="s">
        <v>1430</v>
      </c>
      <c r="F419" s="128">
        <v>8800000</v>
      </c>
      <c r="G419" s="128">
        <v>-5289643.8499999996</v>
      </c>
      <c r="H419" s="142">
        <v>3510356.15</v>
      </c>
      <c r="I419" s="117"/>
    </row>
    <row r="420" spans="1:9" x14ac:dyDescent="0.55000000000000004">
      <c r="A420" s="121"/>
      <c r="B420" s="83"/>
      <c r="C420" s="83"/>
      <c r="D420" s="120"/>
      <c r="E420" s="121"/>
      <c r="F420" s="134"/>
      <c r="G420" s="134"/>
      <c r="H420" s="134"/>
      <c r="I420" s="121"/>
    </row>
    <row r="421" spans="1:9" x14ac:dyDescent="0.55000000000000004">
      <c r="A421" s="202" t="s">
        <v>1431</v>
      </c>
      <c r="B421" s="202"/>
      <c r="C421" s="202"/>
      <c r="D421" s="202"/>
      <c r="E421" s="202"/>
      <c r="F421" s="202"/>
      <c r="G421" s="202"/>
      <c r="H421" s="202"/>
      <c r="I421" s="202"/>
    </row>
    <row r="422" spans="1:9" x14ac:dyDescent="0.55000000000000004">
      <c r="A422" s="113" t="s">
        <v>1144</v>
      </c>
      <c r="B422" s="113" t="s">
        <v>1146</v>
      </c>
      <c r="C422" s="113" t="s">
        <v>1343</v>
      </c>
      <c r="D422" s="114" t="s">
        <v>1145</v>
      </c>
      <c r="E422" s="113" t="s">
        <v>1147</v>
      </c>
      <c r="F422" s="115" t="s">
        <v>1150</v>
      </c>
      <c r="G422" s="115" t="s">
        <v>8</v>
      </c>
      <c r="H422" s="115" t="s">
        <v>1151</v>
      </c>
      <c r="I422" s="113" t="s">
        <v>1152</v>
      </c>
    </row>
    <row r="423" spans="1:9" s="116" customFormat="1" ht="29.45" customHeight="1" x14ac:dyDescent="0.55000000000000004">
      <c r="A423" s="117" t="s">
        <v>1153</v>
      </c>
      <c r="B423" s="117" t="s">
        <v>1154</v>
      </c>
      <c r="C423" s="117" t="s">
        <v>1344</v>
      </c>
      <c r="D423" s="118"/>
      <c r="E423" s="117"/>
      <c r="F423" s="119"/>
      <c r="G423" s="119" t="s">
        <v>1345</v>
      </c>
      <c r="H423" s="119"/>
      <c r="I423" s="117"/>
    </row>
    <row r="424" spans="1:9" s="116" customFormat="1" x14ac:dyDescent="0.55000000000000004">
      <c r="A424" s="117">
        <v>1</v>
      </c>
      <c r="B424" s="82">
        <v>100000000321</v>
      </c>
      <c r="C424" s="83">
        <v>0</v>
      </c>
      <c r="D424" s="83" t="s">
        <v>582</v>
      </c>
      <c r="E424" s="121" t="s">
        <v>1057</v>
      </c>
      <c r="F424" s="128">
        <v>6950000</v>
      </c>
      <c r="G424" s="128">
        <v>-2983739.73</v>
      </c>
      <c r="H424" s="128">
        <v>3966260.27</v>
      </c>
      <c r="I424" s="117"/>
    </row>
    <row r="425" spans="1:9" x14ac:dyDescent="0.55000000000000004">
      <c r="A425" s="121"/>
      <c r="B425" s="83"/>
      <c r="C425" s="83"/>
      <c r="D425" s="120"/>
      <c r="E425" s="121"/>
      <c r="F425" s="134"/>
      <c r="G425" s="134"/>
      <c r="H425" s="134"/>
      <c r="I425" s="121"/>
    </row>
    <row r="426" spans="1:9" x14ac:dyDescent="0.55000000000000004">
      <c r="A426" s="202" t="s">
        <v>1432</v>
      </c>
      <c r="B426" s="202"/>
      <c r="C426" s="202"/>
      <c r="D426" s="202"/>
      <c r="E426" s="202"/>
      <c r="F426" s="202"/>
      <c r="G426" s="202"/>
      <c r="H426" s="202"/>
      <c r="I426" s="202"/>
    </row>
    <row r="427" spans="1:9" x14ac:dyDescent="0.55000000000000004">
      <c r="A427" s="113" t="s">
        <v>1144</v>
      </c>
      <c r="B427" s="113" t="s">
        <v>1146</v>
      </c>
      <c r="C427" s="113" t="s">
        <v>1343</v>
      </c>
      <c r="D427" s="114" t="s">
        <v>1145</v>
      </c>
      <c r="E427" s="113" t="s">
        <v>1147</v>
      </c>
      <c r="F427" s="115" t="s">
        <v>1150</v>
      </c>
      <c r="G427" s="115" t="s">
        <v>8</v>
      </c>
      <c r="H427" s="115" t="s">
        <v>1151</v>
      </c>
      <c r="I427" s="113" t="s">
        <v>1152</v>
      </c>
    </row>
    <row r="428" spans="1:9" s="116" customFormat="1" ht="29.45" customHeight="1" x14ac:dyDescent="0.55000000000000004">
      <c r="A428" s="117" t="s">
        <v>1153</v>
      </c>
      <c r="B428" s="117" t="s">
        <v>1154</v>
      </c>
      <c r="C428" s="117" t="s">
        <v>1344</v>
      </c>
      <c r="D428" s="118"/>
      <c r="E428" s="117"/>
      <c r="F428" s="119"/>
      <c r="G428" s="119" t="s">
        <v>1345</v>
      </c>
      <c r="H428" s="119"/>
      <c r="I428" s="117"/>
    </row>
    <row r="429" spans="1:9" s="116" customFormat="1" x14ac:dyDescent="0.55000000000000004">
      <c r="A429" s="117">
        <v>1</v>
      </c>
      <c r="B429" s="82">
        <v>100000000308</v>
      </c>
      <c r="C429" s="83">
        <v>0</v>
      </c>
      <c r="D429" s="83" t="s">
        <v>98</v>
      </c>
      <c r="E429" s="121" t="s">
        <v>1044</v>
      </c>
      <c r="F429" s="128">
        <v>1970000</v>
      </c>
      <c r="G429" s="128">
        <v>-891897.26</v>
      </c>
      <c r="H429" s="128">
        <v>1078102.74</v>
      </c>
      <c r="I429" s="117"/>
    </row>
    <row r="430" spans="1:9" x14ac:dyDescent="0.55000000000000004">
      <c r="A430" s="143"/>
      <c r="B430" s="144"/>
      <c r="C430" s="144"/>
      <c r="D430" s="145"/>
      <c r="E430" s="143"/>
      <c r="F430" s="146"/>
      <c r="G430" s="146"/>
      <c r="H430" s="146"/>
      <c r="I430" s="143"/>
    </row>
    <row r="431" spans="1:9" x14ac:dyDescent="0.55000000000000004">
      <c r="A431" s="204" t="s">
        <v>1433</v>
      </c>
      <c r="B431" s="204"/>
      <c r="C431" s="204"/>
      <c r="D431" s="204"/>
      <c r="E431" s="204"/>
      <c r="F431" s="204"/>
      <c r="G431" s="204"/>
      <c r="H431" s="204"/>
      <c r="I431" s="204"/>
    </row>
    <row r="432" spans="1:9" ht="26.45" customHeight="1" x14ac:dyDescent="0.55000000000000004">
      <c r="A432" s="113" t="s">
        <v>1144</v>
      </c>
      <c r="B432" s="113" t="s">
        <v>1146</v>
      </c>
      <c r="C432" s="113" t="s">
        <v>1343</v>
      </c>
      <c r="D432" s="114" t="s">
        <v>1145</v>
      </c>
      <c r="E432" s="113" t="s">
        <v>1147</v>
      </c>
      <c r="F432" s="115" t="s">
        <v>1150</v>
      </c>
      <c r="G432" s="115" t="s">
        <v>8</v>
      </c>
      <c r="H432" s="115" t="s">
        <v>1151</v>
      </c>
      <c r="I432" s="113" t="s">
        <v>1152</v>
      </c>
    </row>
    <row r="433" spans="1:9" s="116" customFormat="1" ht="29.45" customHeight="1" x14ac:dyDescent="0.55000000000000004">
      <c r="A433" s="117" t="s">
        <v>1153</v>
      </c>
      <c r="B433" s="117" t="s">
        <v>1154</v>
      </c>
      <c r="C433" s="117" t="s">
        <v>1344</v>
      </c>
      <c r="D433" s="118"/>
      <c r="E433" s="117"/>
      <c r="F433" s="119"/>
      <c r="G433" s="119" t="s">
        <v>1345</v>
      </c>
      <c r="H433" s="119"/>
      <c r="I433" s="117"/>
    </row>
    <row r="434" spans="1:9" s="116" customFormat="1" x14ac:dyDescent="0.55000000000000004">
      <c r="A434" s="81">
        <v>1</v>
      </c>
      <c r="B434" s="82">
        <v>100000000320</v>
      </c>
      <c r="C434" s="83">
        <v>0</v>
      </c>
      <c r="D434" s="83" t="s">
        <v>1054</v>
      </c>
      <c r="E434" s="121" t="s">
        <v>1434</v>
      </c>
      <c r="F434" s="128">
        <v>4986000</v>
      </c>
      <c r="G434" s="128">
        <v>-2133051.7799999998</v>
      </c>
      <c r="H434" s="128">
        <v>2852948.22</v>
      </c>
      <c r="I434" s="117"/>
    </row>
    <row r="435" spans="1:9" x14ac:dyDescent="0.55000000000000004">
      <c r="A435" s="121"/>
      <c r="B435" s="83"/>
      <c r="C435" s="83"/>
      <c r="D435" s="120"/>
      <c r="E435" s="121"/>
      <c r="F435" s="134"/>
      <c r="G435" s="134"/>
      <c r="H435" s="134"/>
      <c r="I435" s="121"/>
    </row>
    <row r="436" spans="1:9" x14ac:dyDescent="0.55000000000000004">
      <c r="A436" s="202" t="s">
        <v>1435</v>
      </c>
      <c r="B436" s="202"/>
      <c r="C436" s="202"/>
      <c r="D436" s="202"/>
      <c r="E436" s="202"/>
      <c r="F436" s="202"/>
      <c r="G436" s="202"/>
      <c r="H436" s="202"/>
      <c r="I436" s="202"/>
    </row>
    <row r="437" spans="1:9" x14ac:dyDescent="0.55000000000000004">
      <c r="A437" s="113" t="s">
        <v>1144</v>
      </c>
      <c r="B437" s="113" t="s">
        <v>1146</v>
      </c>
      <c r="C437" s="113" t="s">
        <v>1343</v>
      </c>
      <c r="D437" s="114" t="s">
        <v>1145</v>
      </c>
      <c r="E437" s="113" t="s">
        <v>1147</v>
      </c>
      <c r="F437" s="115" t="s">
        <v>1150</v>
      </c>
      <c r="G437" s="115" t="s">
        <v>8</v>
      </c>
      <c r="H437" s="115" t="s">
        <v>1151</v>
      </c>
      <c r="I437" s="113" t="s">
        <v>1152</v>
      </c>
    </row>
    <row r="438" spans="1:9" s="116" customFormat="1" ht="29.45" customHeight="1" x14ac:dyDescent="0.55000000000000004">
      <c r="A438" s="117" t="s">
        <v>1153</v>
      </c>
      <c r="B438" s="117" t="s">
        <v>1154</v>
      </c>
      <c r="C438" s="117" t="s">
        <v>1344</v>
      </c>
      <c r="D438" s="118"/>
      <c r="E438" s="117"/>
      <c r="F438" s="119"/>
      <c r="G438" s="119" t="s">
        <v>1345</v>
      </c>
      <c r="H438" s="119"/>
      <c r="I438" s="117"/>
    </row>
    <row r="439" spans="1:9" s="116" customFormat="1" x14ac:dyDescent="0.55000000000000004">
      <c r="A439" s="81">
        <v>1</v>
      </c>
      <c r="B439" s="82">
        <v>100000000686</v>
      </c>
      <c r="C439" s="83">
        <v>0</v>
      </c>
      <c r="D439" s="83" t="s">
        <v>27</v>
      </c>
      <c r="E439" s="121" t="s">
        <v>1544</v>
      </c>
      <c r="F439" s="128">
        <v>1950641.1</v>
      </c>
      <c r="G439" s="128">
        <v>-874448.37</v>
      </c>
      <c r="H439" s="128">
        <v>1076192.73</v>
      </c>
      <c r="I439" s="117"/>
    </row>
    <row r="440" spans="1:9" x14ac:dyDescent="0.55000000000000004">
      <c r="A440" s="83"/>
      <c r="B440" s="82">
        <v>100000000686</v>
      </c>
      <c r="C440" s="83">
        <v>1</v>
      </c>
      <c r="D440" s="83" t="s">
        <v>27</v>
      </c>
      <c r="E440" s="121" t="s">
        <v>1544</v>
      </c>
      <c r="F440" s="128">
        <v>1689358.9</v>
      </c>
      <c r="G440" s="128">
        <v>-1689357.9</v>
      </c>
      <c r="H440" s="121">
        <v>1</v>
      </c>
      <c r="I440" s="121"/>
    </row>
    <row r="441" spans="1:9" ht="24.75" thickBot="1" x14ac:dyDescent="0.6">
      <c r="A441" s="123"/>
      <c r="B441" s="124"/>
      <c r="C441" s="123"/>
      <c r="D441" s="125"/>
      <c r="E441" s="113" t="s">
        <v>1492</v>
      </c>
      <c r="F441" s="126">
        <f>SUM(F439:F440)</f>
        <v>3640000</v>
      </c>
      <c r="G441" s="126">
        <f>SUM(G439:G440)</f>
        <v>-2563806.27</v>
      </c>
      <c r="H441" s="126">
        <f>SUM(H439:H440)</f>
        <v>1076193.73</v>
      </c>
      <c r="I441" s="122"/>
    </row>
    <row r="442" spans="1:9" ht="24.75" thickTop="1" x14ac:dyDescent="0.55000000000000004">
      <c r="A442" s="83">
        <v>2</v>
      </c>
      <c r="B442" s="82">
        <v>100000000305</v>
      </c>
      <c r="C442" s="83">
        <v>0</v>
      </c>
      <c r="D442" s="83" t="s">
        <v>1037</v>
      </c>
      <c r="E442" s="121" t="s">
        <v>1436</v>
      </c>
      <c r="F442" s="128">
        <v>1965000</v>
      </c>
      <c r="G442" s="128">
        <v>-900400.68</v>
      </c>
      <c r="H442" s="128">
        <v>1064599.32</v>
      </c>
      <c r="I442" s="121"/>
    </row>
    <row r="443" spans="1:9" x14ac:dyDescent="0.55000000000000004">
      <c r="A443" s="121"/>
      <c r="B443" s="83"/>
      <c r="C443" s="83"/>
      <c r="D443" s="120"/>
      <c r="E443" s="121"/>
      <c r="F443" s="134"/>
      <c r="G443" s="134"/>
      <c r="H443" s="134"/>
      <c r="I443" s="121"/>
    </row>
    <row r="444" spans="1:9" x14ac:dyDescent="0.55000000000000004">
      <c r="A444" s="200" t="s">
        <v>1437</v>
      </c>
      <c r="B444" s="200"/>
      <c r="C444" s="200"/>
      <c r="D444" s="200"/>
      <c r="E444" s="200"/>
      <c r="F444" s="200"/>
      <c r="G444" s="200"/>
      <c r="H444" s="200"/>
      <c r="I444" s="200"/>
    </row>
    <row r="445" spans="1:9" x14ac:dyDescent="0.55000000000000004">
      <c r="A445" s="113" t="s">
        <v>1144</v>
      </c>
      <c r="B445" s="113" t="s">
        <v>1146</v>
      </c>
      <c r="C445" s="113" t="s">
        <v>1343</v>
      </c>
      <c r="D445" s="114" t="s">
        <v>1145</v>
      </c>
      <c r="E445" s="113" t="s">
        <v>1147</v>
      </c>
      <c r="F445" s="115" t="s">
        <v>1150</v>
      </c>
      <c r="G445" s="115" t="s">
        <v>8</v>
      </c>
      <c r="H445" s="115" t="s">
        <v>1151</v>
      </c>
      <c r="I445" s="113" t="s">
        <v>1152</v>
      </c>
    </row>
    <row r="446" spans="1:9" s="116" customFormat="1" ht="29.45" customHeight="1" x14ac:dyDescent="0.55000000000000004">
      <c r="A446" s="117" t="s">
        <v>1153</v>
      </c>
      <c r="B446" s="117" t="s">
        <v>1154</v>
      </c>
      <c r="C446" s="117" t="s">
        <v>1344</v>
      </c>
      <c r="D446" s="118"/>
      <c r="E446" s="117"/>
      <c r="F446" s="119"/>
      <c r="G446" s="119" t="s">
        <v>1345</v>
      </c>
      <c r="H446" s="119"/>
      <c r="I446" s="117"/>
    </row>
    <row r="447" spans="1:9" s="116" customFormat="1" x14ac:dyDescent="0.55000000000000004">
      <c r="A447" s="83">
        <v>1</v>
      </c>
      <c r="B447" s="82">
        <v>100000000302</v>
      </c>
      <c r="C447" s="83">
        <v>0</v>
      </c>
      <c r="D447" s="83" t="s">
        <v>1032</v>
      </c>
      <c r="E447" s="121" t="s">
        <v>1033</v>
      </c>
      <c r="F447" s="128">
        <v>1975000</v>
      </c>
      <c r="G447" s="128">
        <v>-903900.68</v>
      </c>
      <c r="H447" s="128">
        <v>1071099.32</v>
      </c>
      <c r="I447" s="117"/>
    </row>
    <row r="448" spans="1:9" x14ac:dyDescent="0.55000000000000004">
      <c r="A448" s="83"/>
      <c r="B448" s="83"/>
      <c r="C448" s="83"/>
      <c r="D448" s="120"/>
      <c r="E448" s="121"/>
      <c r="F448" s="134"/>
      <c r="G448" s="134"/>
      <c r="H448" s="134"/>
      <c r="I448" s="121"/>
    </row>
    <row r="449" spans="1:9" x14ac:dyDescent="0.55000000000000004">
      <c r="A449" s="200" t="s">
        <v>1438</v>
      </c>
      <c r="B449" s="200"/>
      <c r="C449" s="200"/>
      <c r="D449" s="200"/>
      <c r="E449" s="200"/>
      <c r="F449" s="200"/>
      <c r="G449" s="200"/>
      <c r="H449" s="200"/>
      <c r="I449" s="200"/>
    </row>
    <row r="450" spans="1:9" x14ac:dyDescent="0.55000000000000004">
      <c r="A450" s="113" t="s">
        <v>1144</v>
      </c>
      <c r="B450" s="113" t="s">
        <v>1146</v>
      </c>
      <c r="C450" s="113" t="s">
        <v>1343</v>
      </c>
      <c r="D450" s="114" t="s">
        <v>1145</v>
      </c>
      <c r="E450" s="113" t="s">
        <v>1147</v>
      </c>
      <c r="F450" s="115" t="s">
        <v>1150</v>
      </c>
      <c r="G450" s="115" t="s">
        <v>8</v>
      </c>
      <c r="H450" s="115" t="s">
        <v>1151</v>
      </c>
      <c r="I450" s="113" t="s">
        <v>1152</v>
      </c>
    </row>
    <row r="451" spans="1:9" s="116" customFormat="1" ht="29.45" customHeight="1" x14ac:dyDescent="0.55000000000000004">
      <c r="A451" s="117" t="s">
        <v>1153</v>
      </c>
      <c r="B451" s="117" t="s">
        <v>1154</v>
      </c>
      <c r="C451" s="117" t="s">
        <v>1344</v>
      </c>
      <c r="D451" s="118"/>
      <c r="E451" s="117"/>
      <c r="F451" s="119"/>
      <c r="G451" s="119" t="s">
        <v>1345</v>
      </c>
      <c r="H451" s="119"/>
      <c r="I451" s="117"/>
    </row>
    <row r="452" spans="1:9" s="116" customFormat="1" x14ac:dyDescent="0.55000000000000004">
      <c r="A452" s="83">
        <v>1</v>
      </c>
      <c r="B452" s="82">
        <v>100000000301</v>
      </c>
      <c r="C452" s="83">
        <v>0</v>
      </c>
      <c r="D452" s="83" t="s">
        <v>1029</v>
      </c>
      <c r="E452" s="121" t="s">
        <v>1030</v>
      </c>
      <c r="F452" s="128">
        <v>1895000</v>
      </c>
      <c r="G452" s="128">
        <v>-868584.93</v>
      </c>
      <c r="H452" s="128">
        <v>1026415.07</v>
      </c>
      <c r="I452" s="121"/>
    </row>
    <row r="453" spans="1:9" x14ac:dyDescent="0.55000000000000004">
      <c r="A453" s="121"/>
      <c r="B453" s="83"/>
      <c r="C453" s="83"/>
      <c r="D453" s="120"/>
      <c r="E453" s="121"/>
      <c r="F453" s="134"/>
      <c r="G453" s="134"/>
      <c r="H453" s="134"/>
      <c r="I453" s="121"/>
    </row>
    <row r="454" spans="1:9" x14ac:dyDescent="0.55000000000000004">
      <c r="A454" s="200" t="s">
        <v>1439</v>
      </c>
      <c r="B454" s="200"/>
      <c r="C454" s="200"/>
      <c r="D454" s="200"/>
      <c r="E454" s="200"/>
      <c r="F454" s="200"/>
      <c r="G454" s="200"/>
      <c r="H454" s="200"/>
      <c r="I454" s="200"/>
    </row>
    <row r="455" spans="1:9" x14ac:dyDescent="0.55000000000000004">
      <c r="A455" s="113" t="s">
        <v>1144</v>
      </c>
      <c r="B455" s="113" t="s">
        <v>1146</v>
      </c>
      <c r="C455" s="113" t="s">
        <v>1343</v>
      </c>
      <c r="D455" s="114" t="s">
        <v>1145</v>
      </c>
      <c r="E455" s="113" t="s">
        <v>1147</v>
      </c>
      <c r="F455" s="115" t="s">
        <v>1150</v>
      </c>
      <c r="G455" s="115" t="s">
        <v>8</v>
      </c>
      <c r="H455" s="115" t="s">
        <v>1151</v>
      </c>
      <c r="I455" s="113" t="s">
        <v>1152</v>
      </c>
    </row>
    <row r="456" spans="1:9" s="116" customFormat="1" ht="29.45" customHeight="1" x14ac:dyDescent="0.55000000000000004">
      <c r="A456" s="117" t="s">
        <v>1153</v>
      </c>
      <c r="B456" s="117" t="s">
        <v>1154</v>
      </c>
      <c r="C456" s="117" t="s">
        <v>1344</v>
      </c>
      <c r="D456" s="118"/>
      <c r="E456" s="117"/>
      <c r="F456" s="119"/>
      <c r="G456" s="119" t="s">
        <v>1345</v>
      </c>
      <c r="H456" s="119"/>
      <c r="I456" s="117"/>
    </row>
    <row r="457" spans="1:9" s="116" customFormat="1" x14ac:dyDescent="0.55000000000000004">
      <c r="A457" s="83">
        <v>1</v>
      </c>
      <c r="B457" s="82">
        <v>100000000312</v>
      </c>
      <c r="C457" s="83">
        <v>0</v>
      </c>
      <c r="D457" s="83" t="s">
        <v>1051</v>
      </c>
      <c r="E457" s="121" t="s">
        <v>1002</v>
      </c>
      <c r="F457" s="128">
        <v>4969000</v>
      </c>
      <c r="G457" s="128">
        <v>-2248302.33</v>
      </c>
      <c r="H457" s="128">
        <v>2720697.67</v>
      </c>
      <c r="I457" s="121"/>
    </row>
    <row r="458" spans="1:9" x14ac:dyDescent="0.55000000000000004">
      <c r="A458" s="83"/>
      <c r="B458" s="82"/>
      <c r="C458" s="83"/>
      <c r="D458" s="83"/>
      <c r="E458" s="121"/>
      <c r="F458" s="128"/>
      <c r="G458" s="128"/>
      <c r="H458" s="128"/>
      <c r="I458" s="121"/>
    </row>
    <row r="459" spans="1:9" x14ac:dyDescent="0.55000000000000004">
      <c r="A459" s="143"/>
      <c r="B459" s="144"/>
      <c r="C459" s="144"/>
      <c r="D459" s="145"/>
      <c r="E459" s="143"/>
      <c r="F459" s="146"/>
      <c r="G459" s="146"/>
      <c r="H459" s="146"/>
      <c r="I459" s="143"/>
    </row>
    <row r="460" spans="1:9" x14ac:dyDescent="0.55000000000000004">
      <c r="A460" s="201" t="s">
        <v>1440</v>
      </c>
      <c r="B460" s="201"/>
      <c r="C460" s="201"/>
      <c r="D460" s="201"/>
      <c r="E460" s="201"/>
      <c r="F460" s="201"/>
      <c r="G460" s="201"/>
      <c r="H460" s="201"/>
      <c r="I460" s="201"/>
    </row>
    <row r="461" spans="1:9" ht="28.15" customHeight="1" x14ac:dyDescent="0.55000000000000004">
      <c r="A461" s="113" t="s">
        <v>1144</v>
      </c>
      <c r="B461" s="113" t="s">
        <v>1146</v>
      </c>
      <c r="C461" s="113" t="s">
        <v>1343</v>
      </c>
      <c r="D461" s="114" t="s">
        <v>1145</v>
      </c>
      <c r="E461" s="113" t="s">
        <v>1147</v>
      </c>
      <c r="F461" s="115" t="s">
        <v>1150</v>
      </c>
      <c r="G461" s="115" t="s">
        <v>8</v>
      </c>
      <c r="H461" s="115" t="s">
        <v>1151</v>
      </c>
      <c r="I461" s="113" t="s">
        <v>1152</v>
      </c>
    </row>
    <row r="462" spans="1:9" s="116" customFormat="1" ht="28.15" customHeight="1" x14ac:dyDescent="0.55000000000000004">
      <c r="A462" s="117" t="s">
        <v>1153</v>
      </c>
      <c r="B462" s="117" t="s">
        <v>1154</v>
      </c>
      <c r="C462" s="117" t="s">
        <v>1344</v>
      </c>
      <c r="D462" s="118"/>
      <c r="E462" s="117"/>
      <c r="F462" s="119"/>
      <c r="G462" s="119" t="s">
        <v>1345</v>
      </c>
      <c r="H462" s="119"/>
      <c r="I462" s="117"/>
    </row>
    <row r="463" spans="1:9" s="116" customFormat="1" x14ac:dyDescent="0.55000000000000004">
      <c r="A463" s="83">
        <v>1</v>
      </c>
      <c r="B463" s="82">
        <v>100000000310</v>
      </c>
      <c r="C463" s="83">
        <v>0</v>
      </c>
      <c r="D463" s="83" t="s">
        <v>101</v>
      </c>
      <c r="E463" s="121" t="s">
        <v>1441</v>
      </c>
      <c r="F463" s="128">
        <v>150000</v>
      </c>
      <c r="G463" s="128">
        <v>-68116.44</v>
      </c>
      <c r="H463" s="128">
        <v>81883.56</v>
      </c>
      <c r="I463" s="121"/>
    </row>
    <row r="464" spans="1:9" x14ac:dyDescent="0.55000000000000004">
      <c r="A464" s="121"/>
      <c r="B464" s="83"/>
      <c r="C464" s="83"/>
      <c r="D464" s="120"/>
      <c r="E464" s="121"/>
      <c r="F464" s="134"/>
      <c r="G464" s="134"/>
      <c r="H464" s="134"/>
      <c r="I464" s="121"/>
    </row>
    <row r="465" spans="1:9" x14ac:dyDescent="0.55000000000000004">
      <c r="A465" s="200" t="s">
        <v>1442</v>
      </c>
      <c r="B465" s="200"/>
      <c r="C465" s="200"/>
      <c r="D465" s="200"/>
      <c r="E465" s="200"/>
      <c r="F465" s="200"/>
      <c r="G465" s="200"/>
      <c r="H465" s="200"/>
      <c r="I465" s="200"/>
    </row>
    <row r="466" spans="1:9" x14ac:dyDescent="0.55000000000000004">
      <c r="A466" s="113" t="s">
        <v>1144</v>
      </c>
      <c r="B466" s="113" t="s">
        <v>1146</v>
      </c>
      <c r="C466" s="113" t="s">
        <v>1343</v>
      </c>
      <c r="D466" s="114" t="s">
        <v>1145</v>
      </c>
      <c r="E466" s="113" t="s">
        <v>1147</v>
      </c>
      <c r="F466" s="115" t="s">
        <v>1150</v>
      </c>
      <c r="G466" s="115" t="s">
        <v>8</v>
      </c>
      <c r="H466" s="115" t="s">
        <v>1151</v>
      </c>
      <c r="I466" s="113" t="s">
        <v>1152</v>
      </c>
    </row>
    <row r="467" spans="1:9" s="116" customFormat="1" ht="29.45" customHeight="1" x14ac:dyDescent="0.55000000000000004">
      <c r="A467" s="117" t="s">
        <v>1153</v>
      </c>
      <c r="B467" s="117" t="s">
        <v>1154</v>
      </c>
      <c r="C467" s="117" t="s">
        <v>1344</v>
      </c>
      <c r="D467" s="118"/>
      <c r="E467" s="117"/>
      <c r="F467" s="119"/>
      <c r="G467" s="119" t="s">
        <v>1345</v>
      </c>
      <c r="H467" s="119"/>
      <c r="I467" s="117"/>
    </row>
    <row r="468" spans="1:9" s="116" customFormat="1" x14ac:dyDescent="0.55000000000000004">
      <c r="A468" s="83">
        <v>1</v>
      </c>
      <c r="B468" s="82">
        <v>100000000311</v>
      </c>
      <c r="C468" s="83">
        <v>0</v>
      </c>
      <c r="D468" s="83" t="s">
        <v>98</v>
      </c>
      <c r="E468" s="121" t="s">
        <v>1443</v>
      </c>
      <c r="F468" s="128">
        <v>1497800</v>
      </c>
      <c r="G468" s="128">
        <v>-904151.41</v>
      </c>
      <c r="H468" s="128">
        <v>593648.59</v>
      </c>
      <c r="I468" s="121"/>
    </row>
    <row r="469" spans="1:9" x14ac:dyDescent="0.55000000000000004">
      <c r="A469" s="121"/>
      <c r="B469" s="83"/>
      <c r="C469" s="83"/>
      <c r="D469" s="120"/>
      <c r="E469" s="121"/>
      <c r="F469" s="134"/>
      <c r="G469" s="134"/>
      <c r="H469" s="134"/>
      <c r="I469" s="121"/>
    </row>
    <row r="470" spans="1:9" x14ac:dyDescent="0.55000000000000004">
      <c r="A470" s="200" t="s">
        <v>1444</v>
      </c>
      <c r="B470" s="200"/>
      <c r="C470" s="200"/>
      <c r="D470" s="200"/>
      <c r="E470" s="200"/>
      <c r="F470" s="200"/>
      <c r="G470" s="200"/>
      <c r="H470" s="200"/>
      <c r="I470" s="200"/>
    </row>
    <row r="471" spans="1:9" x14ac:dyDescent="0.55000000000000004">
      <c r="A471" s="113" t="s">
        <v>1144</v>
      </c>
      <c r="B471" s="113" t="s">
        <v>1146</v>
      </c>
      <c r="C471" s="113" t="s">
        <v>1343</v>
      </c>
      <c r="D471" s="114" t="s">
        <v>1145</v>
      </c>
      <c r="E471" s="113" t="s">
        <v>1147</v>
      </c>
      <c r="F471" s="115" t="s">
        <v>1150</v>
      </c>
      <c r="G471" s="115" t="s">
        <v>8</v>
      </c>
      <c r="H471" s="115" t="s">
        <v>1151</v>
      </c>
      <c r="I471" s="113" t="s">
        <v>1152</v>
      </c>
    </row>
    <row r="472" spans="1:9" s="116" customFormat="1" ht="29.45" customHeight="1" x14ac:dyDescent="0.55000000000000004">
      <c r="A472" s="117" t="s">
        <v>1153</v>
      </c>
      <c r="B472" s="117" t="s">
        <v>1154</v>
      </c>
      <c r="C472" s="117" t="s">
        <v>1344</v>
      </c>
      <c r="D472" s="118"/>
      <c r="E472" s="117"/>
      <c r="F472" s="119"/>
      <c r="G472" s="119" t="s">
        <v>1345</v>
      </c>
      <c r="H472" s="119"/>
      <c r="I472" s="117"/>
    </row>
    <row r="473" spans="1:9" s="116" customFormat="1" x14ac:dyDescent="0.55000000000000004">
      <c r="A473" s="83">
        <v>1</v>
      </c>
      <c r="B473" s="82">
        <v>100000000313</v>
      </c>
      <c r="C473" s="83">
        <v>0</v>
      </c>
      <c r="D473" s="83" t="s">
        <v>101</v>
      </c>
      <c r="E473" s="121" t="s">
        <v>1445</v>
      </c>
      <c r="F473" s="128">
        <v>4000000</v>
      </c>
      <c r="G473" s="128">
        <v>-2421917.8199999998</v>
      </c>
      <c r="H473" s="128">
        <v>1578082.18</v>
      </c>
      <c r="I473" s="147"/>
    </row>
    <row r="474" spans="1:9" x14ac:dyDescent="0.55000000000000004">
      <c r="A474" s="121"/>
      <c r="B474" s="82"/>
      <c r="C474" s="83"/>
      <c r="D474" s="83"/>
      <c r="E474" s="121"/>
      <c r="F474" s="128"/>
      <c r="G474" s="128"/>
      <c r="H474" s="128"/>
      <c r="I474" s="148"/>
    </row>
    <row r="475" spans="1:9" x14ac:dyDescent="0.55000000000000004">
      <c r="A475" s="202" t="s">
        <v>1446</v>
      </c>
      <c r="B475" s="202"/>
      <c r="C475" s="202"/>
      <c r="D475" s="202"/>
      <c r="E475" s="202"/>
      <c r="F475" s="202"/>
      <c r="G475" s="202"/>
      <c r="H475" s="202"/>
      <c r="I475" s="203"/>
    </row>
    <row r="476" spans="1:9" x14ac:dyDescent="0.55000000000000004">
      <c r="A476" s="113" t="s">
        <v>1144</v>
      </c>
      <c r="B476" s="113" t="s">
        <v>1146</v>
      </c>
      <c r="C476" s="113" t="s">
        <v>1343</v>
      </c>
      <c r="D476" s="114" t="s">
        <v>1145</v>
      </c>
      <c r="E476" s="113" t="s">
        <v>1147</v>
      </c>
      <c r="F476" s="115" t="s">
        <v>1150</v>
      </c>
      <c r="G476" s="115" t="s">
        <v>8</v>
      </c>
      <c r="H476" s="115" t="s">
        <v>1151</v>
      </c>
      <c r="I476" s="113" t="s">
        <v>1152</v>
      </c>
    </row>
    <row r="477" spans="1:9" ht="24.6" customHeight="1" x14ac:dyDescent="0.55000000000000004">
      <c r="A477" s="117" t="s">
        <v>1153</v>
      </c>
      <c r="B477" s="117" t="s">
        <v>1154</v>
      </c>
      <c r="C477" s="117" t="s">
        <v>1344</v>
      </c>
      <c r="D477" s="118"/>
      <c r="E477" s="117"/>
      <c r="F477" s="119"/>
      <c r="G477" s="119" t="s">
        <v>1345</v>
      </c>
      <c r="H477" s="119"/>
      <c r="I477" s="117"/>
    </row>
    <row r="478" spans="1:9" s="116" customFormat="1" x14ac:dyDescent="0.55000000000000004">
      <c r="A478" s="83">
        <v>1</v>
      </c>
      <c r="B478" s="82">
        <v>100000000324</v>
      </c>
      <c r="C478" s="83">
        <v>0</v>
      </c>
      <c r="D478" s="83" t="s">
        <v>1059</v>
      </c>
      <c r="E478" s="121" t="s">
        <v>1447</v>
      </c>
      <c r="F478" s="128">
        <v>1445000</v>
      </c>
      <c r="G478" s="128">
        <v>-608483.56000000006</v>
      </c>
      <c r="H478" s="142">
        <v>836516.44</v>
      </c>
      <c r="I478" s="121"/>
    </row>
    <row r="479" spans="1:9" x14ac:dyDescent="0.55000000000000004">
      <c r="A479" s="121"/>
      <c r="B479" s="83"/>
      <c r="C479" s="83"/>
      <c r="D479" s="120"/>
      <c r="E479" s="121"/>
      <c r="F479" s="134"/>
      <c r="G479" s="134"/>
      <c r="H479" s="134"/>
      <c r="I479" s="121"/>
    </row>
    <row r="480" spans="1:9" x14ac:dyDescent="0.55000000000000004">
      <c r="A480" s="202" t="s">
        <v>1448</v>
      </c>
      <c r="B480" s="202"/>
      <c r="C480" s="202"/>
      <c r="D480" s="202"/>
      <c r="E480" s="202"/>
      <c r="F480" s="202"/>
      <c r="G480" s="202"/>
      <c r="H480" s="202"/>
      <c r="I480" s="203"/>
    </row>
    <row r="481" spans="1:9" x14ac:dyDescent="0.55000000000000004">
      <c r="A481" s="113" t="s">
        <v>1144</v>
      </c>
      <c r="B481" s="113" t="s">
        <v>1146</v>
      </c>
      <c r="C481" s="113" t="s">
        <v>1343</v>
      </c>
      <c r="D481" s="114" t="s">
        <v>1145</v>
      </c>
      <c r="E481" s="113" t="s">
        <v>1147</v>
      </c>
      <c r="F481" s="115" t="s">
        <v>1150</v>
      </c>
      <c r="G481" s="115" t="s">
        <v>8</v>
      </c>
      <c r="H481" s="115" t="s">
        <v>1151</v>
      </c>
      <c r="I481" s="113" t="s">
        <v>1152</v>
      </c>
    </row>
    <row r="482" spans="1:9" ht="24.6" customHeight="1" x14ac:dyDescent="0.55000000000000004">
      <c r="A482" s="117" t="s">
        <v>1153</v>
      </c>
      <c r="B482" s="117" t="s">
        <v>1154</v>
      </c>
      <c r="C482" s="117" t="s">
        <v>1344</v>
      </c>
      <c r="D482" s="118"/>
      <c r="E482" s="117"/>
      <c r="F482" s="119"/>
      <c r="G482" s="119" t="s">
        <v>1345</v>
      </c>
      <c r="H482" s="119"/>
      <c r="I482" s="117"/>
    </row>
    <row r="483" spans="1:9" s="116" customFormat="1" x14ac:dyDescent="0.55000000000000004">
      <c r="A483" s="83">
        <v>1</v>
      </c>
      <c r="B483" s="82">
        <v>100000000309</v>
      </c>
      <c r="C483" s="83">
        <v>0</v>
      </c>
      <c r="D483" s="83" t="s">
        <v>1046</v>
      </c>
      <c r="E483" s="121" t="s">
        <v>1449</v>
      </c>
      <c r="F483" s="128">
        <v>1199100</v>
      </c>
      <c r="G483" s="128">
        <v>-541401.86</v>
      </c>
      <c r="H483" s="128">
        <v>657698.14</v>
      </c>
      <c r="I483" s="121"/>
    </row>
    <row r="484" spans="1:9" x14ac:dyDescent="0.55000000000000004">
      <c r="A484" s="121"/>
      <c r="B484" s="83"/>
      <c r="C484" s="83"/>
      <c r="D484" s="120"/>
      <c r="E484" s="121"/>
      <c r="F484" s="134"/>
      <c r="G484" s="134"/>
      <c r="H484" s="134"/>
      <c r="I484" s="121"/>
    </row>
    <row r="485" spans="1:9" x14ac:dyDescent="0.55000000000000004">
      <c r="A485" s="202" t="s">
        <v>1450</v>
      </c>
      <c r="B485" s="202"/>
      <c r="C485" s="202"/>
      <c r="D485" s="202"/>
      <c r="E485" s="202"/>
      <c r="F485" s="202"/>
      <c r="G485" s="202"/>
      <c r="H485" s="202"/>
      <c r="I485" s="203"/>
    </row>
    <row r="486" spans="1:9" x14ac:dyDescent="0.55000000000000004">
      <c r="A486" s="113" t="s">
        <v>1144</v>
      </c>
      <c r="B486" s="113" t="s">
        <v>1146</v>
      </c>
      <c r="C486" s="113" t="s">
        <v>1343</v>
      </c>
      <c r="D486" s="114" t="s">
        <v>1145</v>
      </c>
      <c r="E486" s="113" t="s">
        <v>1147</v>
      </c>
      <c r="F486" s="115" t="s">
        <v>1150</v>
      </c>
      <c r="G486" s="115" t="s">
        <v>8</v>
      </c>
      <c r="H486" s="115" t="s">
        <v>1151</v>
      </c>
      <c r="I486" s="113" t="s">
        <v>1152</v>
      </c>
    </row>
    <row r="487" spans="1:9" ht="24.6" customHeight="1" x14ac:dyDescent="0.55000000000000004">
      <c r="A487" s="117" t="s">
        <v>1153</v>
      </c>
      <c r="B487" s="117" t="s">
        <v>1154</v>
      </c>
      <c r="C487" s="117" t="s">
        <v>1344</v>
      </c>
      <c r="D487" s="118"/>
      <c r="E487" s="117"/>
      <c r="F487" s="119"/>
      <c r="G487" s="119" t="s">
        <v>1345</v>
      </c>
      <c r="H487" s="119"/>
      <c r="I487" s="117"/>
    </row>
    <row r="488" spans="1:9" s="116" customFormat="1" x14ac:dyDescent="0.55000000000000004">
      <c r="A488" s="121">
        <v>1</v>
      </c>
      <c r="B488" s="82">
        <v>100000000652</v>
      </c>
      <c r="C488" s="121">
        <v>0</v>
      </c>
      <c r="D488" s="83" t="s">
        <v>27</v>
      </c>
      <c r="E488" s="121" t="s">
        <v>54</v>
      </c>
      <c r="F488" s="128">
        <v>713031.96</v>
      </c>
      <c r="G488" s="72">
        <v>-228988.93</v>
      </c>
      <c r="H488" s="72">
        <v>484043.03</v>
      </c>
      <c r="I488" s="121"/>
    </row>
    <row r="489" spans="1:9" x14ac:dyDescent="0.55000000000000004">
      <c r="A489" s="121"/>
      <c r="B489" s="82">
        <v>100000000652</v>
      </c>
      <c r="C489" s="121">
        <v>1</v>
      </c>
      <c r="D489" s="83" t="s">
        <v>27</v>
      </c>
      <c r="E489" s="121" t="s">
        <v>54</v>
      </c>
      <c r="F489" s="128">
        <v>244968.04</v>
      </c>
      <c r="G489" s="72">
        <v>-244967.04000000001</v>
      </c>
      <c r="H489" s="72">
        <v>1</v>
      </c>
      <c r="I489" s="121"/>
    </row>
    <row r="490" spans="1:9" ht="24.75" thickBot="1" x14ac:dyDescent="0.6">
      <c r="A490" s="123"/>
      <c r="B490" s="124"/>
      <c r="C490" s="123"/>
      <c r="D490" s="125"/>
      <c r="E490" s="113" t="s">
        <v>1492</v>
      </c>
      <c r="F490" s="126">
        <f>SUM(F488:F489)</f>
        <v>958000</v>
      </c>
      <c r="G490" s="126">
        <f>SUM(G488:G489)</f>
        <v>-473955.97</v>
      </c>
      <c r="H490" s="126">
        <f>SUM(H488:H489)</f>
        <v>484044.03</v>
      </c>
      <c r="I490" s="122"/>
    </row>
    <row r="491" spans="1:9" ht="24.75" thickTop="1" x14ac:dyDescent="0.55000000000000004">
      <c r="A491" s="121"/>
      <c r="B491" s="82"/>
      <c r="C491" s="121"/>
      <c r="D491" s="83"/>
      <c r="E491" s="121"/>
      <c r="F491" s="128"/>
      <c r="G491" s="128"/>
      <c r="H491" s="121"/>
      <c r="I491" s="121"/>
    </row>
    <row r="492" spans="1:9" x14ac:dyDescent="0.55000000000000004">
      <c r="A492" s="202" t="s">
        <v>1451</v>
      </c>
      <c r="B492" s="202"/>
      <c r="C492" s="202"/>
      <c r="D492" s="202"/>
      <c r="E492" s="202"/>
      <c r="F492" s="202"/>
      <c r="G492" s="202"/>
      <c r="H492" s="202"/>
      <c r="I492" s="203"/>
    </row>
    <row r="493" spans="1:9" x14ac:dyDescent="0.55000000000000004">
      <c r="A493" s="113" t="s">
        <v>1144</v>
      </c>
      <c r="B493" s="113" t="s">
        <v>1146</v>
      </c>
      <c r="C493" s="113" t="s">
        <v>1343</v>
      </c>
      <c r="D493" s="114" t="s">
        <v>1145</v>
      </c>
      <c r="E493" s="113" t="s">
        <v>1147</v>
      </c>
      <c r="F493" s="115" t="s">
        <v>1150</v>
      </c>
      <c r="G493" s="115" t="s">
        <v>8</v>
      </c>
      <c r="H493" s="115" t="s">
        <v>1151</v>
      </c>
      <c r="I493" s="113" t="s">
        <v>1152</v>
      </c>
    </row>
    <row r="494" spans="1:9" ht="24.6" customHeight="1" x14ac:dyDescent="0.55000000000000004">
      <c r="A494" s="117" t="s">
        <v>1153</v>
      </c>
      <c r="B494" s="117" t="s">
        <v>1154</v>
      </c>
      <c r="C494" s="117" t="s">
        <v>1344</v>
      </c>
      <c r="D494" s="118"/>
      <c r="E494" s="117"/>
      <c r="F494" s="119"/>
      <c r="G494" s="119" t="s">
        <v>1345</v>
      </c>
      <c r="H494" s="119"/>
      <c r="I494" s="117"/>
    </row>
    <row r="495" spans="1:9" s="116" customFormat="1" x14ac:dyDescent="0.55000000000000004">
      <c r="A495" s="83">
        <v>1</v>
      </c>
      <c r="B495" s="82">
        <v>100000000304</v>
      </c>
      <c r="C495" s="83">
        <v>0</v>
      </c>
      <c r="D495" s="83" t="s">
        <v>1037</v>
      </c>
      <c r="E495" s="121" t="s">
        <v>1452</v>
      </c>
      <c r="F495" s="128">
        <v>1500000</v>
      </c>
      <c r="G495" s="128">
        <v>-687328.77</v>
      </c>
      <c r="H495" s="128">
        <v>812671.23</v>
      </c>
      <c r="I495" s="121"/>
    </row>
    <row r="496" spans="1:9" x14ac:dyDescent="0.55000000000000004">
      <c r="A496" s="121"/>
      <c r="B496" s="83"/>
      <c r="C496" s="83"/>
      <c r="D496" s="120"/>
      <c r="E496" s="121"/>
      <c r="F496" s="134"/>
      <c r="G496" s="134"/>
      <c r="H496" s="134"/>
      <c r="I496" s="121"/>
    </row>
    <row r="497" spans="1:9" x14ac:dyDescent="0.55000000000000004">
      <c r="A497" s="198" t="s">
        <v>1341</v>
      </c>
      <c r="B497" s="198"/>
      <c r="C497" s="198"/>
      <c r="D497" s="198"/>
      <c r="E497" s="198"/>
      <c r="F497" s="198"/>
      <c r="G497" s="198"/>
      <c r="H497" s="198"/>
      <c r="I497" s="198"/>
    </row>
    <row r="498" spans="1:9" x14ac:dyDescent="0.55000000000000004">
      <c r="A498" s="188" t="s">
        <v>1141</v>
      </c>
      <c r="B498" s="188"/>
      <c r="C498" s="188"/>
      <c r="D498" s="188"/>
      <c r="E498" s="188"/>
      <c r="F498" s="188"/>
      <c r="G498" s="188"/>
      <c r="H498" s="188"/>
      <c r="I498" s="188"/>
    </row>
    <row r="499" spans="1:9" ht="26.25" customHeight="1" x14ac:dyDescent="0.55000000000000004">
      <c r="A499" s="188" t="s">
        <v>1296</v>
      </c>
      <c r="B499" s="188"/>
      <c r="C499" s="188"/>
      <c r="D499" s="188"/>
      <c r="E499" s="188"/>
      <c r="F499" s="188"/>
      <c r="G499" s="188"/>
      <c r="H499" s="188"/>
      <c r="I499" s="188"/>
    </row>
    <row r="500" spans="1:9" ht="26.25" customHeight="1" x14ac:dyDescent="0.55000000000000004">
      <c r="A500" s="190" t="s">
        <v>1453</v>
      </c>
      <c r="B500" s="190"/>
      <c r="C500" s="190"/>
      <c r="D500" s="190"/>
      <c r="E500" s="190"/>
      <c r="F500" s="190"/>
      <c r="G500" s="190"/>
      <c r="H500" s="190"/>
      <c r="I500" s="190"/>
    </row>
    <row r="501" spans="1:9" ht="25.5" customHeight="1" x14ac:dyDescent="0.55000000000000004">
      <c r="A501" s="113" t="s">
        <v>1144</v>
      </c>
      <c r="B501" s="113" t="s">
        <v>1146</v>
      </c>
      <c r="C501" s="113" t="s">
        <v>1343</v>
      </c>
      <c r="D501" s="114" t="s">
        <v>1145</v>
      </c>
      <c r="E501" s="113" t="s">
        <v>1147</v>
      </c>
      <c r="F501" s="115" t="s">
        <v>1150</v>
      </c>
      <c r="G501" s="115" t="s">
        <v>8</v>
      </c>
      <c r="H501" s="115" t="s">
        <v>1151</v>
      </c>
      <c r="I501" s="113" t="s">
        <v>1152</v>
      </c>
    </row>
    <row r="502" spans="1:9" s="116" customFormat="1" ht="29.45" customHeight="1" x14ac:dyDescent="0.55000000000000004">
      <c r="A502" s="117" t="s">
        <v>1153</v>
      </c>
      <c r="B502" s="117" t="s">
        <v>1154</v>
      </c>
      <c r="C502" s="117" t="s">
        <v>1344</v>
      </c>
      <c r="D502" s="118"/>
      <c r="E502" s="117"/>
      <c r="F502" s="119"/>
      <c r="G502" s="119" t="s">
        <v>1345</v>
      </c>
      <c r="H502" s="119"/>
      <c r="I502" s="117"/>
    </row>
    <row r="503" spans="1:9" s="116" customFormat="1" x14ac:dyDescent="0.55000000000000004">
      <c r="A503" s="81">
        <v>1</v>
      </c>
      <c r="B503" s="82">
        <v>100000000344</v>
      </c>
      <c r="C503" s="83">
        <v>0</v>
      </c>
      <c r="D503" s="83" t="s">
        <v>107</v>
      </c>
      <c r="E503" s="121" t="s">
        <v>1454</v>
      </c>
      <c r="F503" s="128">
        <v>1899800</v>
      </c>
      <c r="G503" s="128">
        <v>-1014267.64</v>
      </c>
      <c r="H503" s="128">
        <v>885532.36</v>
      </c>
      <c r="I503" s="117"/>
    </row>
    <row r="504" spans="1:9" x14ac:dyDescent="0.55000000000000004">
      <c r="A504" s="196" t="s">
        <v>1455</v>
      </c>
      <c r="B504" s="196"/>
      <c r="C504" s="196"/>
      <c r="D504" s="196"/>
      <c r="E504" s="196"/>
      <c r="F504" s="196"/>
      <c r="G504" s="196"/>
      <c r="H504" s="196"/>
      <c r="I504" s="196"/>
    </row>
    <row r="505" spans="1:9" x14ac:dyDescent="0.55000000000000004">
      <c r="A505" s="113" t="s">
        <v>1144</v>
      </c>
      <c r="B505" s="113" t="s">
        <v>1146</v>
      </c>
      <c r="C505" s="113" t="s">
        <v>1343</v>
      </c>
      <c r="D505" s="114" t="s">
        <v>1145</v>
      </c>
      <c r="E505" s="113" t="s">
        <v>1147</v>
      </c>
      <c r="F505" s="115" t="s">
        <v>1150</v>
      </c>
      <c r="G505" s="115" t="s">
        <v>8</v>
      </c>
      <c r="H505" s="115" t="s">
        <v>1151</v>
      </c>
      <c r="I505" s="113" t="s">
        <v>1152</v>
      </c>
    </row>
    <row r="506" spans="1:9" s="116" customFormat="1" ht="29.45" customHeight="1" x14ac:dyDescent="0.55000000000000004">
      <c r="A506" s="117" t="s">
        <v>1153</v>
      </c>
      <c r="B506" s="117" t="s">
        <v>1154</v>
      </c>
      <c r="C506" s="117" t="s">
        <v>1344</v>
      </c>
      <c r="D506" s="118"/>
      <c r="E506" s="117"/>
      <c r="F506" s="119"/>
      <c r="G506" s="119" t="s">
        <v>1345</v>
      </c>
      <c r="H506" s="119"/>
      <c r="I506" s="117"/>
    </row>
    <row r="507" spans="1:9" s="116" customFormat="1" x14ac:dyDescent="0.55000000000000004">
      <c r="A507" s="83">
        <v>1</v>
      </c>
      <c r="B507" s="82">
        <v>100000000348</v>
      </c>
      <c r="C507" s="83">
        <v>0</v>
      </c>
      <c r="D507" s="83" t="s">
        <v>110</v>
      </c>
      <c r="E507" s="121" t="s">
        <v>1454</v>
      </c>
      <c r="F507" s="128">
        <v>1926933.84</v>
      </c>
      <c r="G507" s="128">
        <v>-1018195.37</v>
      </c>
      <c r="H507" s="128">
        <v>908738.47</v>
      </c>
      <c r="I507" s="121"/>
    </row>
    <row r="508" spans="1:9" x14ac:dyDescent="0.55000000000000004">
      <c r="A508" s="200" t="s">
        <v>1456</v>
      </c>
      <c r="B508" s="200"/>
      <c r="C508" s="200"/>
      <c r="D508" s="200"/>
      <c r="E508" s="200"/>
      <c r="F508" s="200"/>
      <c r="G508" s="200"/>
      <c r="H508" s="200"/>
      <c r="I508" s="200"/>
    </row>
    <row r="509" spans="1:9" x14ac:dyDescent="0.55000000000000004">
      <c r="A509" s="113" t="s">
        <v>1144</v>
      </c>
      <c r="B509" s="113" t="s">
        <v>1146</v>
      </c>
      <c r="C509" s="113" t="s">
        <v>1343</v>
      </c>
      <c r="D509" s="114" t="s">
        <v>1145</v>
      </c>
      <c r="E509" s="113" t="s">
        <v>1147</v>
      </c>
      <c r="F509" s="115" t="s">
        <v>1150</v>
      </c>
      <c r="G509" s="115" t="s">
        <v>8</v>
      </c>
      <c r="H509" s="115" t="s">
        <v>1151</v>
      </c>
      <c r="I509" s="113" t="s">
        <v>1152</v>
      </c>
    </row>
    <row r="510" spans="1:9" s="116" customFormat="1" ht="29.45" customHeight="1" x14ac:dyDescent="0.55000000000000004">
      <c r="A510" s="117" t="s">
        <v>1153</v>
      </c>
      <c r="B510" s="117" t="s">
        <v>1154</v>
      </c>
      <c r="C510" s="117" t="s">
        <v>1344</v>
      </c>
      <c r="D510" s="118"/>
      <c r="E510" s="117"/>
      <c r="F510" s="119"/>
      <c r="G510" s="119" t="s">
        <v>1345</v>
      </c>
      <c r="H510" s="119"/>
      <c r="I510" s="117"/>
    </row>
    <row r="511" spans="1:9" s="116" customFormat="1" x14ac:dyDescent="0.55000000000000004">
      <c r="A511" s="83">
        <v>1</v>
      </c>
      <c r="B511" s="82">
        <v>100000000352</v>
      </c>
      <c r="C511" s="83">
        <v>0</v>
      </c>
      <c r="D511" s="85" t="s">
        <v>829</v>
      </c>
      <c r="E511" s="121" t="s">
        <v>1457</v>
      </c>
      <c r="F511" s="128">
        <v>1499000</v>
      </c>
      <c r="G511" s="72">
        <v>-294666.44</v>
      </c>
      <c r="H511" s="72">
        <v>1204333.56</v>
      </c>
      <c r="I511" s="81"/>
    </row>
    <row r="512" spans="1:9" x14ac:dyDescent="0.55000000000000004">
      <c r="A512" s="83">
        <v>2</v>
      </c>
      <c r="B512" s="82">
        <v>100000000366</v>
      </c>
      <c r="C512" s="83">
        <v>0</v>
      </c>
      <c r="D512" s="71" t="s">
        <v>1070</v>
      </c>
      <c r="E512" s="70" t="s">
        <v>1071</v>
      </c>
      <c r="F512" s="128">
        <v>1799000</v>
      </c>
      <c r="G512" s="70">
        <v>-1378083.29</v>
      </c>
      <c r="H512" s="70">
        <v>420916.71</v>
      </c>
      <c r="I512" s="149"/>
    </row>
    <row r="513" spans="1:9" ht="22.9" customHeight="1" x14ac:dyDescent="0.55000000000000004">
      <c r="A513" s="83">
        <v>3</v>
      </c>
      <c r="B513" s="82">
        <v>100000000369</v>
      </c>
      <c r="C513" s="83">
        <v>0</v>
      </c>
      <c r="D513" s="83" t="s">
        <v>15</v>
      </c>
      <c r="E513" s="121" t="s">
        <v>1458</v>
      </c>
      <c r="F513" s="128">
        <v>1899000</v>
      </c>
      <c r="G513" s="72">
        <v>-964241.1</v>
      </c>
      <c r="H513" s="72">
        <v>934758.9</v>
      </c>
      <c r="I513" s="81"/>
    </row>
    <row r="514" spans="1:9" ht="22.9" customHeight="1" x14ac:dyDescent="0.55000000000000004">
      <c r="A514" s="83">
        <v>4</v>
      </c>
      <c r="B514" s="82">
        <v>100000000385</v>
      </c>
      <c r="C514" s="83">
        <v>0</v>
      </c>
      <c r="D514" s="83" t="s">
        <v>18</v>
      </c>
      <c r="E514" s="121" t="s">
        <v>1459</v>
      </c>
      <c r="F514" s="128">
        <v>1490000</v>
      </c>
      <c r="G514" s="72">
        <v>-1066676.71</v>
      </c>
      <c r="H514" s="72">
        <v>423323.29</v>
      </c>
      <c r="I514" s="81"/>
    </row>
    <row r="515" spans="1:9" ht="22.9" customHeight="1" x14ac:dyDescent="0.55000000000000004">
      <c r="A515" s="83">
        <v>5</v>
      </c>
      <c r="B515" s="82">
        <v>100000000343</v>
      </c>
      <c r="C515" s="83">
        <v>0</v>
      </c>
      <c r="D515" s="83" t="s">
        <v>1065</v>
      </c>
      <c r="E515" s="121" t="s">
        <v>1066</v>
      </c>
      <c r="F515" s="128">
        <v>800000</v>
      </c>
      <c r="G515" s="72">
        <v>-323726.03000000003</v>
      </c>
      <c r="H515" s="72">
        <v>476273.97</v>
      </c>
      <c r="I515" s="81"/>
    </row>
    <row r="516" spans="1:9" ht="22.9" customHeight="1" x14ac:dyDescent="0.55000000000000004">
      <c r="A516" s="83">
        <v>6</v>
      </c>
      <c r="B516" s="82">
        <v>100000000367</v>
      </c>
      <c r="C516" s="83">
        <v>0</v>
      </c>
      <c r="D516" s="83" t="s">
        <v>1073</v>
      </c>
      <c r="E516" s="121" t="s">
        <v>1074</v>
      </c>
      <c r="F516" s="128">
        <v>1259999</v>
      </c>
      <c r="G516" s="70">
        <v>-646224.13</v>
      </c>
      <c r="H516" s="70">
        <v>613774.87</v>
      </c>
      <c r="I516" s="81"/>
    </row>
    <row r="517" spans="1:9" ht="22.9" customHeight="1" x14ac:dyDescent="0.55000000000000004">
      <c r="A517" s="83">
        <v>7</v>
      </c>
      <c r="B517" s="82">
        <v>100000000325</v>
      </c>
      <c r="C517" s="83">
        <v>0</v>
      </c>
      <c r="D517" s="83" t="s">
        <v>1062</v>
      </c>
      <c r="E517" s="121" t="s">
        <v>1460</v>
      </c>
      <c r="F517" s="128">
        <v>1947000</v>
      </c>
      <c r="G517" s="70">
        <v>-822274.11</v>
      </c>
      <c r="H517" s="70">
        <v>1124725.8899999999</v>
      </c>
      <c r="I517" s="121"/>
    </row>
    <row r="518" spans="1:9" ht="22.9" customHeight="1" x14ac:dyDescent="0.55000000000000004">
      <c r="A518" s="121"/>
      <c r="B518" s="83"/>
      <c r="C518" s="83"/>
      <c r="D518" s="120"/>
      <c r="E518" s="121"/>
      <c r="F518" s="134"/>
      <c r="G518" s="134"/>
      <c r="H518" s="134"/>
      <c r="I518" s="121"/>
    </row>
    <row r="519" spans="1:9" ht="22.9" customHeight="1" x14ac:dyDescent="0.55000000000000004">
      <c r="A519" s="198" t="s">
        <v>1341</v>
      </c>
      <c r="B519" s="198"/>
      <c r="C519" s="198"/>
      <c r="D519" s="198"/>
      <c r="E519" s="198"/>
      <c r="F519" s="198"/>
      <c r="G519" s="198"/>
      <c r="H519" s="198"/>
      <c r="I519" s="198"/>
    </row>
    <row r="520" spans="1:9" x14ac:dyDescent="0.55000000000000004">
      <c r="A520" s="188" t="s">
        <v>1141</v>
      </c>
      <c r="B520" s="188"/>
      <c r="C520" s="188"/>
      <c r="D520" s="188"/>
      <c r="E520" s="188"/>
      <c r="F520" s="188"/>
      <c r="G520" s="188"/>
      <c r="H520" s="188"/>
      <c r="I520" s="188"/>
    </row>
    <row r="521" spans="1:9" ht="26.25" customHeight="1" x14ac:dyDescent="0.55000000000000004">
      <c r="A521" s="188" t="s">
        <v>1301</v>
      </c>
      <c r="B521" s="188"/>
      <c r="C521" s="188"/>
      <c r="D521" s="188"/>
      <c r="E521" s="188"/>
      <c r="F521" s="188"/>
      <c r="G521" s="188"/>
      <c r="H521" s="188"/>
      <c r="I521" s="188"/>
    </row>
    <row r="522" spans="1:9" ht="26.25" customHeight="1" x14ac:dyDescent="0.55000000000000004">
      <c r="A522" s="190" t="s">
        <v>1461</v>
      </c>
      <c r="B522" s="190"/>
      <c r="C522" s="190"/>
      <c r="D522" s="190"/>
      <c r="E522" s="190"/>
      <c r="F522" s="190"/>
      <c r="G522" s="190"/>
      <c r="H522" s="190"/>
      <c r="I522" s="190"/>
    </row>
    <row r="523" spans="1:9" ht="25.5" customHeight="1" x14ac:dyDescent="0.55000000000000004">
      <c r="A523" s="113" t="s">
        <v>1144</v>
      </c>
      <c r="B523" s="113" t="s">
        <v>1146</v>
      </c>
      <c r="C523" s="113" t="s">
        <v>1343</v>
      </c>
      <c r="D523" s="114" t="s">
        <v>1145</v>
      </c>
      <c r="E523" s="113" t="s">
        <v>1147</v>
      </c>
      <c r="F523" s="115" t="s">
        <v>1150</v>
      </c>
      <c r="G523" s="115" t="s">
        <v>8</v>
      </c>
      <c r="H523" s="115" t="s">
        <v>1151</v>
      </c>
      <c r="I523" s="113" t="s">
        <v>1152</v>
      </c>
    </row>
    <row r="524" spans="1:9" s="116" customFormat="1" ht="22.9" customHeight="1" x14ac:dyDescent="0.55000000000000004">
      <c r="A524" s="117" t="s">
        <v>1153</v>
      </c>
      <c r="B524" s="117" t="s">
        <v>1154</v>
      </c>
      <c r="C524" s="117" t="s">
        <v>1344</v>
      </c>
      <c r="D524" s="118"/>
      <c r="E524" s="117"/>
      <c r="F524" s="119"/>
      <c r="G524" s="119" t="s">
        <v>1345</v>
      </c>
      <c r="H524" s="119"/>
      <c r="I524" s="117"/>
    </row>
    <row r="525" spans="1:9" s="116" customFormat="1" x14ac:dyDescent="0.55000000000000004">
      <c r="A525" s="81">
        <v>1</v>
      </c>
      <c r="B525" s="82">
        <v>100000000396</v>
      </c>
      <c r="C525" s="83">
        <v>0</v>
      </c>
      <c r="D525" s="83" t="s">
        <v>1076</v>
      </c>
      <c r="E525" s="121" t="s">
        <v>1077</v>
      </c>
      <c r="F525" s="128">
        <v>9950000</v>
      </c>
      <c r="G525" s="72">
        <v>-4436086.62</v>
      </c>
      <c r="H525" s="72">
        <v>5513913.3799999999</v>
      </c>
      <c r="I525" s="150"/>
    </row>
    <row r="526" spans="1:9" x14ac:dyDescent="0.55000000000000004">
      <c r="A526" s="83">
        <v>2</v>
      </c>
      <c r="B526" s="82" t="s">
        <v>1568</v>
      </c>
      <c r="C526" s="121">
        <v>0</v>
      </c>
      <c r="D526" s="85" t="s">
        <v>27</v>
      </c>
      <c r="E526" s="121" t="s">
        <v>56</v>
      </c>
      <c r="F526" s="128">
        <v>829587.03</v>
      </c>
      <c r="G526" s="72">
        <v>-251430.75</v>
      </c>
      <c r="H526" s="72">
        <v>578156.28</v>
      </c>
    </row>
    <row r="527" spans="1:9" x14ac:dyDescent="0.55000000000000004">
      <c r="A527" s="121"/>
      <c r="B527" s="82" t="s">
        <v>1569</v>
      </c>
      <c r="C527" s="121">
        <v>1</v>
      </c>
      <c r="D527" s="85" t="s">
        <v>27</v>
      </c>
      <c r="E527" s="121" t="s">
        <v>56</v>
      </c>
      <c r="F527" s="128">
        <v>219128.97</v>
      </c>
      <c r="G527" s="72">
        <v>-219127.97</v>
      </c>
      <c r="H527" s="72">
        <v>1</v>
      </c>
      <c r="I527" s="147"/>
    </row>
    <row r="528" spans="1:9" ht="24.75" thickBot="1" x14ac:dyDescent="0.6">
      <c r="A528" s="123"/>
      <c r="B528" s="124"/>
      <c r="C528" s="123"/>
      <c r="D528" s="125"/>
      <c r="E528" s="113" t="s">
        <v>1492</v>
      </c>
      <c r="F528" s="126">
        <f>SUM(F526:F527)</f>
        <v>1048716</v>
      </c>
      <c r="G528" s="126">
        <f>SUM(G526:G527)</f>
        <v>-470558.71999999997</v>
      </c>
      <c r="H528" s="126">
        <f>SUM(H526:H527)</f>
        <v>578157.28</v>
      </c>
      <c r="I528" s="122"/>
    </row>
    <row r="529" spans="1:9" ht="24.75" thickTop="1" x14ac:dyDescent="0.55000000000000004">
      <c r="A529" s="190" t="s">
        <v>1462</v>
      </c>
      <c r="B529" s="190"/>
      <c r="C529" s="190"/>
      <c r="D529" s="190"/>
      <c r="E529" s="190"/>
      <c r="F529" s="190"/>
      <c r="G529" s="190"/>
      <c r="H529" s="190"/>
      <c r="I529" s="190"/>
    </row>
    <row r="530" spans="1:9" x14ac:dyDescent="0.55000000000000004">
      <c r="A530" s="113" t="s">
        <v>1144</v>
      </c>
      <c r="B530" s="113" t="s">
        <v>1146</v>
      </c>
      <c r="C530" s="113" t="s">
        <v>1343</v>
      </c>
      <c r="D530" s="114" t="s">
        <v>1145</v>
      </c>
      <c r="E530" s="113" t="s">
        <v>1147</v>
      </c>
      <c r="F530" s="115" t="s">
        <v>1150</v>
      </c>
      <c r="G530" s="115" t="s">
        <v>8</v>
      </c>
      <c r="H530" s="115" t="s">
        <v>1151</v>
      </c>
      <c r="I530" s="113" t="s">
        <v>1152</v>
      </c>
    </row>
    <row r="531" spans="1:9" ht="24.75" customHeight="1" x14ac:dyDescent="0.55000000000000004">
      <c r="A531" s="117" t="s">
        <v>1153</v>
      </c>
      <c r="B531" s="117" t="s">
        <v>1154</v>
      </c>
      <c r="C531" s="117" t="s">
        <v>1344</v>
      </c>
      <c r="D531" s="118"/>
      <c r="E531" s="117"/>
      <c r="F531" s="119"/>
      <c r="G531" s="119" t="s">
        <v>1345</v>
      </c>
      <c r="H531" s="119"/>
      <c r="I531" s="117"/>
    </row>
    <row r="532" spans="1:9" s="116" customFormat="1" ht="29.45" customHeight="1" x14ac:dyDescent="0.55000000000000004">
      <c r="A532" s="83">
        <v>1</v>
      </c>
      <c r="B532" s="82">
        <v>100000000449</v>
      </c>
      <c r="C532" s="121"/>
      <c r="D532" s="83" t="s">
        <v>991</v>
      </c>
      <c r="E532" s="121" t="s">
        <v>1463</v>
      </c>
      <c r="F532" s="128">
        <v>29900000</v>
      </c>
      <c r="G532" s="72">
        <v>-7146509.5899999999</v>
      </c>
      <c r="H532" s="103">
        <v>22753490.41</v>
      </c>
      <c r="I532" s="121"/>
    </row>
    <row r="533" spans="1:9" s="116" customFormat="1" x14ac:dyDescent="0.55000000000000004">
      <c r="A533" s="196" t="s">
        <v>1464</v>
      </c>
      <c r="B533" s="196"/>
      <c r="C533" s="196"/>
      <c r="D533" s="196"/>
      <c r="E533" s="196"/>
      <c r="F533" s="196"/>
      <c r="G533" s="196"/>
      <c r="H533" s="196"/>
      <c r="I533" s="196"/>
    </row>
    <row r="534" spans="1:9" x14ac:dyDescent="0.55000000000000004">
      <c r="A534" s="113" t="s">
        <v>1144</v>
      </c>
      <c r="B534" s="113" t="s">
        <v>1146</v>
      </c>
      <c r="C534" s="113" t="s">
        <v>1343</v>
      </c>
      <c r="D534" s="114" t="s">
        <v>1145</v>
      </c>
      <c r="E534" s="113" t="s">
        <v>1147</v>
      </c>
      <c r="F534" s="115" t="s">
        <v>1150</v>
      </c>
      <c r="G534" s="115" t="s">
        <v>8</v>
      </c>
      <c r="H534" s="115" t="s">
        <v>1151</v>
      </c>
      <c r="I534" s="113" t="s">
        <v>1152</v>
      </c>
    </row>
    <row r="535" spans="1:9" ht="24" customHeight="1" x14ac:dyDescent="0.55000000000000004">
      <c r="A535" s="117" t="s">
        <v>1153</v>
      </c>
      <c r="B535" s="117" t="s">
        <v>1154</v>
      </c>
      <c r="C535" s="117" t="s">
        <v>1344</v>
      </c>
      <c r="D535" s="118"/>
      <c r="E535" s="117"/>
      <c r="F535" s="119"/>
      <c r="G535" s="119" t="s">
        <v>1345</v>
      </c>
      <c r="H535" s="119"/>
      <c r="I535" s="117"/>
    </row>
    <row r="536" spans="1:9" s="116" customFormat="1" ht="29.45" customHeight="1" x14ac:dyDescent="0.55000000000000004">
      <c r="A536" s="81">
        <v>1</v>
      </c>
      <c r="B536" s="82">
        <v>100000000402</v>
      </c>
      <c r="C536" s="83">
        <v>0</v>
      </c>
      <c r="D536" s="83" t="s">
        <v>122</v>
      </c>
      <c r="E536" s="121" t="s">
        <v>1465</v>
      </c>
      <c r="F536" s="128">
        <v>1845000</v>
      </c>
      <c r="G536" s="72">
        <v>-825477.58</v>
      </c>
      <c r="H536" s="72">
        <v>1019522.42</v>
      </c>
      <c r="I536" s="117"/>
    </row>
    <row r="537" spans="1:9" s="116" customFormat="1" x14ac:dyDescent="0.55000000000000004">
      <c r="A537" s="196" t="s">
        <v>1466</v>
      </c>
      <c r="B537" s="196"/>
      <c r="C537" s="196"/>
      <c r="D537" s="196"/>
      <c r="E537" s="196"/>
      <c r="F537" s="196"/>
      <c r="G537" s="196"/>
      <c r="H537" s="196"/>
      <c r="I537" s="196"/>
    </row>
    <row r="538" spans="1:9" x14ac:dyDescent="0.55000000000000004">
      <c r="A538" s="113" t="s">
        <v>1144</v>
      </c>
      <c r="B538" s="113" t="s">
        <v>1146</v>
      </c>
      <c r="C538" s="113" t="s">
        <v>1343</v>
      </c>
      <c r="D538" s="114" t="s">
        <v>1145</v>
      </c>
      <c r="E538" s="113" t="s">
        <v>1147</v>
      </c>
      <c r="F538" s="115" t="s">
        <v>1150</v>
      </c>
      <c r="G538" s="115" t="s">
        <v>8</v>
      </c>
      <c r="H538" s="115" t="s">
        <v>1151</v>
      </c>
      <c r="I538" s="113" t="s">
        <v>1152</v>
      </c>
    </row>
    <row r="539" spans="1:9" ht="24" customHeight="1" x14ac:dyDescent="0.55000000000000004">
      <c r="A539" s="117" t="s">
        <v>1153</v>
      </c>
      <c r="B539" s="117" t="s">
        <v>1154</v>
      </c>
      <c r="C539" s="117" t="s">
        <v>1344</v>
      </c>
      <c r="D539" s="118"/>
      <c r="E539" s="117"/>
      <c r="F539" s="119"/>
      <c r="G539" s="119" t="s">
        <v>1345</v>
      </c>
      <c r="H539" s="119"/>
      <c r="I539" s="117"/>
    </row>
    <row r="540" spans="1:9" s="116" customFormat="1" ht="29.45" customHeight="1" x14ac:dyDescent="0.55000000000000004">
      <c r="A540" s="81">
        <v>1</v>
      </c>
      <c r="B540" s="82">
        <v>100000000386</v>
      </c>
      <c r="C540" s="83">
        <v>0</v>
      </c>
      <c r="D540" s="83" t="s">
        <v>113</v>
      </c>
      <c r="E540" s="121" t="s">
        <v>114</v>
      </c>
      <c r="F540" s="128">
        <v>5255700</v>
      </c>
      <c r="G540" s="72">
        <v>-2511216.66</v>
      </c>
      <c r="H540" s="72">
        <v>2744483.34</v>
      </c>
      <c r="I540" s="117"/>
    </row>
    <row r="541" spans="1:9" s="116" customFormat="1" x14ac:dyDescent="0.55000000000000004">
      <c r="A541" s="196" t="s">
        <v>1467</v>
      </c>
      <c r="B541" s="196"/>
      <c r="C541" s="196"/>
      <c r="D541" s="196"/>
      <c r="E541" s="196"/>
      <c r="F541" s="196"/>
      <c r="G541" s="196"/>
      <c r="H541" s="196"/>
      <c r="I541" s="196"/>
    </row>
    <row r="542" spans="1:9" x14ac:dyDescent="0.55000000000000004">
      <c r="A542" s="113" t="s">
        <v>1144</v>
      </c>
      <c r="B542" s="113" t="s">
        <v>1146</v>
      </c>
      <c r="C542" s="113" t="s">
        <v>1343</v>
      </c>
      <c r="D542" s="114" t="s">
        <v>1145</v>
      </c>
      <c r="E542" s="113" t="s">
        <v>1147</v>
      </c>
      <c r="F542" s="115" t="s">
        <v>1150</v>
      </c>
      <c r="G542" s="115" t="s">
        <v>8</v>
      </c>
      <c r="H542" s="115" t="s">
        <v>1151</v>
      </c>
      <c r="I542" s="113" t="s">
        <v>1152</v>
      </c>
    </row>
    <row r="543" spans="1:9" ht="24" customHeight="1" x14ac:dyDescent="0.55000000000000004">
      <c r="A543" s="117" t="s">
        <v>1153</v>
      </c>
      <c r="B543" s="117" t="s">
        <v>1154</v>
      </c>
      <c r="C543" s="117" t="s">
        <v>1344</v>
      </c>
      <c r="D543" s="118"/>
      <c r="E543" s="117"/>
      <c r="F543" s="119"/>
      <c r="G543" s="119" t="s">
        <v>1345</v>
      </c>
      <c r="H543" s="119"/>
      <c r="I543" s="117"/>
    </row>
    <row r="544" spans="1:9" s="116" customFormat="1" ht="29.45" customHeight="1" x14ac:dyDescent="0.55000000000000004">
      <c r="A544" s="81">
        <v>1</v>
      </c>
      <c r="B544" s="82">
        <v>100000000391</v>
      </c>
      <c r="C544" s="83">
        <v>0</v>
      </c>
      <c r="D544" s="83" t="s">
        <v>119</v>
      </c>
      <c r="E544" s="121" t="s">
        <v>1468</v>
      </c>
      <c r="F544" s="128">
        <v>3981497</v>
      </c>
      <c r="G544" s="72">
        <v>-1865304.06</v>
      </c>
      <c r="H544" s="72">
        <v>2116192.94</v>
      </c>
      <c r="I544" s="117"/>
    </row>
    <row r="545" spans="1:9" s="116" customFormat="1" x14ac:dyDescent="0.55000000000000004">
      <c r="A545" s="198" t="s">
        <v>1341</v>
      </c>
      <c r="B545" s="198"/>
      <c r="C545" s="198"/>
      <c r="D545" s="198"/>
      <c r="E545" s="198"/>
      <c r="F545" s="198"/>
      <c r="G545" s="198"/>
      <c r="H545" s="198"/>
      <c r="I545" s="198"/>
    </row>
    <row r="546" spans="1:9" x14ac:dyDescent="0.55000000000000004">
      <c r="A546" s="188" t="s">
        <v>1141</v>
      </c>
      <c r="B546" s="188"/>
      <c r="C546" s="188"/>
      <c r="D546" s="188"/>
      <c r="E546" s="188"/>
      <c r="F546" s="188"/>
      <c r="G546" s="188"/>
      <c r="H546" s="188"/>
      <c r="I546" s="188"/>
    </row>
    <row r="547" spans="1:9" x14ac:dyDescent="0.55000000000000004">
      <c r="A547" s="188" t="s">
        <v>1469</v>
      </c>
      <c r="B547" s="188"/>
      <c r="C547" s="188"/>
      <c r="D547" s="188"/>
      <c r="E547" s="188"/>
      <c r="F547" s="188"/>
      <c r="G547" s="188"/>
      <c r="H547" s="188"/>
      <c r="I547" s="188"/>
    </row>
    <row r="548" spans="1:9" x14ac:dyDescent="0.55000000000000004">
      <c r="A548" s="196" t="s">
        <v>1592</v>
      </c>
      <c r="B548" s="196"/>
      <c r="C548" s="196"/>
      <c r="D548" s="196"/>
      <c r="E548" s="196"/>
      <c r="F548" s="196"/>
      <c r="G548" s="196"/>
      <c r="H548" s="196"/>
      <c r="I548" s="196"/>
    </row>
    <row r="549" spans="1:9" x14ac:dyDescent="0.55000000000000004">
      <c r="A549" s="113" t="s">
        <v>1144</v>
      </c>
      <c r="B549" s="113" t="s">
        <v>1146</v>
      </c>
      <c r="C549" s="113" t="s">
        <v>1343</v>
      </c>
      <c r="D549" s="114" t="s">
        <v>1145</v>
      </c>
      <c r="E549" s="113" t="s">
        <v>1147</v>
      </c>
      <c r="F549" s="115" t="s">
        <v>1150</v>
      </c>
      <c r="G549" s="115" t="s">
        <v>8</v>
      </c>
      <c r="H549" s="115" t="s">
        <v>1151</v>
      </c>
      <c r="I549" s="113" t="s">
        <v>1152</v>
      </c>
    </row>
    <row r="550" spans="1:9" ht="24" customHeight="1" x14ac:dyDescent="0.55000000000000004">
      <c r="A550" s="117" t="s">
        <v>1153</v>
      </c>
      <c r="B550" s="117" t="s">
        <v>1154</v>
      </c>
      <c r="C550" s="117" t="s">
        <v>1344</v>
      </c>
      <c r="D550" s="118"/>
      <c r="E550" s="117"/>
      <c r="F550" s="119"/>
      <c r="G550" s="119" t="s">
        <v>1345</v>
      </c>
      <c r="H550" s="119"/>
      <c r="I550" s="117"/>
    </row>
    <row r="551" spans="1:9" s="116" customFormat="1" ht="29.45" customHeight="1" x14ac:dyDescent="0.55000000000000004">
      <c r="A551" s="81">
        <v>1</v>
      </c>
      <c r="B551" s="82" t="s">
        <v>1570</v>
      </c>
      <c r="C551" s="83">
        <v>0</v>
      </c>
      <c r="D551" s="85" t="s">
        <v>27</v>
      </c>
      <c r="E551" s="121" t="s">
        <v>222</v>
      </c>
      <c r="F551" s="128">
        <v>30207490.050000001</v>
      </c>
      <c r="G551" s="72">
        <v>-7975313.5300000003</v>
      </c>
      <c r="H551" s="103">
        <v>22232176.52</v>
      </c>
      <c r="I551" s="81"/>
    </row>
    <row r="552" spans="1:9" s="116" customFormat="1" x14ac:dyDescent="0.55000000000000004">
      <c r="A552" s="83"/>
      <c r="B552" s="82" t="s">
        <v>1571</v>
      </c>
      <c r="C552" s="83">
        <v>1</v>
      </c>
      <c r="D552" s="71" t="s">
        <v>27</v>
      </c>
      <c r="E552" s="121" t="s">
        <v>222</v>
      </c>
      <c r="F552" s="128">
        <v>3170109.95</v>
      </c>
      <c r="G552" s="72">
        <v>-3170108.95</v>
      </c>
      <c r="H552" s="72">
        <v>1</v>
      </c>
      <c r="I552" s="121"/>
    </row>
    <row r="553" spans="1:9" ht="24.75" thickBot="1" x14ac:dyDescent="0.6">
      <c r="A553" s="123"/>
      <c r="B553" s="124"/>
      <c r="C553" s="123"/>
      <c r="D553" s="125"/>
      <c r="E553" s="113" t="s">
        <v>1492</v>
      </c>
      <c r="F553" s="126">
        <f>SUM(F551:F552)</f>
        <v>33377600</v>
      </c>
      <c r="G553" s="126">
        <f>SUM(G551:G552)</f>
        <v>-11145422.48</v>
      </c>
      <c r="H553" s="126">
        <f>SUM(H551:H552)</f>
        <v>22232177.52</v>
      </c>
      <c r="I553" s="122"/>
    </row>
    <row r="554" spans="1:9" ht="24.75" thickTop="1" x14ac:dyDescent="0.55000000000000004">
      <c r="A554" s="121"/>
      <c r="B554" s="83"/>
      <c r="C554" s="83"/>
      <c r="D554" s="120"/>
      <c r="E554" s="121"/>
      <c r="F554" s="134"/>
      <c r="G554" s="134"/>
      <c r="H554" s="134"/>
      <c r="I554" s="121"/>
    </row>
    <row r="555" spans="1:9" x14ac:dyDescent="0.55000000000000004">
      <c r="A555" s="196" t="s">
        <v>1593</v>
      </c>
      <c r="B555" s="196"/>
      <c r="C555" s="196"/>
      <c r="D555" s="196"/>
      <c r="E555" s="196"/>
      <c r="F555" s="196"/>
      <c r="G555" s="196"/>
      <c r="H555" s="196"/>
      <c r="I555" s="196"/>
    </row>
    <row r="556" spans="1:9" x14ac:dyDescent="0.55000000000000004">
      <c r="A556" s="113" t="s">
        <v>1144</v>
      </c>
      <c r="B556" s="113" t="s">
        <v>1146</v>
      </c>
      <c r="C556" s="113" t="s">
        <v>1343</v>
      </c>
      <c r="D556" s="114" t="s">
        <v>1145</v>
      </c>
      <c r="E556" s="113" t="s">
        <v>1147</v>
      </c>
      <c r="F556" s="115" t="s">
        <v>1150</v>
      </c>
      <c r="G556" s="115" t="s">
        <v>8</v>
      </c>
      <c r="H556" s="115" t="s">
        <v>1151</v>
      </c>
      <c r="I556" s="113" t="s">
        <v>1152</v>
      </c>
    </row>
    <row r="557" spans="1:9" ht="24" customHeight="1" x14ac:dyDescent="0.55000000000000004">
      <c r="A557" s="117" t="s">
        <v>1153</v>
      </c>
      <c r="B557" s="117" t="s">
        <v>1154</v>
      </c>
      <c r="C557" s="117" t="s">
        <v>1344</v>
      </c>
      <c r="D557" s="118"/>
      <c r="E557" s="117"/>
      <c r="F557" s="119"/>
      <c r="G557" s="119" t="s">
        <v>1345</v>
      </c>
      <c r="H557" s="119"/>
      <c r="I557" s="117"/>
    </row>
    <row r="558" spans="1:9" s="116" customFormat="1" ht="29.45" customHeight="1" x14ac:dyDescent="0.55000000000000004">
      <c r="A558" s="81">
        <v>1</v>
      </c>
      <c r="B558" s="82">
        <v>100000000454</v>
      </c>
      <c r="C558" s="83">
        <v>0</v>
      </c>
      <c r="D558" s="83" t="s">
        <v>128</v>
      </c>
      <c r="E558" s="121" t="s">
        <v>1470</v>
      </c>
      <c r="F558" s="128">
        <v>7560000</v>
      </c>
      <c r="G558" s="72">
        <v>-1712495.34</v>
      </c>
      <c r="H558" s="72">
        <v>5847504.6600000001</v>
      </c>
      <c r="I558" s="117"/>
    </row>
    <row r="559" spans="1:9" s="116" customFormat="1" x14ac:dyDescent="0.55000000000000004">
      <c r="A559" s="121"/>
      <c r="B559" s="83"/>
      <c r="C559" s="83"/>
      <c r="D559" s="120"/>
      <c r="E559" s="121"/>
      <c r="F559" s="134"/>
      <c r="G559" s="134"/>
      <c r="H559" s="134"/>
      <c r="I559" s="121"/>
    </row>
    <row r="560" spans="1:9" x14ac:dyDescent="0.55000000000000004">
      <c r="A560" s="198" t="s">
        <v>1341</v>
      </c>
      <c r="B560" s="198"/>
      <c r="C560" s="198"/>
      <c r="D560" s="198"/>
      <c r="E560" s="198"/>
      <c r="F560" s="198"/>
      <c r="G560" s="198"/>
      <c r="H560" s="198"/>
      <c r="I560" s="198"/>
    </row>
    <row r="561" spans="1:9" x14ac:dyDescent="0.55000000000000004">
      <c r="A561" s="188" t="s">
        <v>1141</v>
      </c>
      <c r="B561" s="188"/>
      <c r="C561" s="188"/>
      <c r="D561" s="188"/>
      <c r="E561" s="188"/>
      <c r="F561" s="188"/>
      <c r="G561" s="188"/>
      <c r="H561" s="188"/>
      <c r="I561" s="188"/>
    </row>
    <row r="562" spans="1:9" x14ac:dyDescent="0.55000000000000004">
      <c r="A562" s="188" t="s">
        <v>1307</v>
      </c>
      <c r="B562" s="188"/>
      <c r="C562" s="188"/>
      <c r="D562" s="188"/>
      <c r="E562" s="188"/>
      <c r="F562" s="188"/>
      <c r="G562" s="188"/>
      <c r="H562" s="188"/>
      <c r="I562" s="188"/>
    </row>
    <row r="563" spans="1:9" ht="26.25" customHeight="1" x14ac:dyDescent="0.55000000000000004">
      <c r="A563" s="190" t="s">
        <v>1471</v>
      </c>
      <c r="B563" s="190"/>
      <c r="C563" s="190"/>
      <c r="D563" s="190"/>
      <c r="E563" s="190"/>
      <c r="F563" s="190"/>
      <c r="G563" s="190"/>
      <c r="H563" s="190"/>
      <c r="I563" s="190"/>
    </row>
    <row r="564" spans="1:9" ht="26.25" customHeight="1" x14ac:dyDescent="0.55000000000000004">
      <c r="A564" s="113" t="s">
        <v>1144</v>
      </c>
      <c r="B564" s="113" t="s">
        <v>1146</v>
      </c>
      <c r="C564" s="113" t="s">
        <v>1343</v>
      </c>
      <c r="D564" s="114" t="s">
        <v>1145</v>
      </c>
      <c r="E564" s="113" t="s">
        <v>1147</v>
      </c>
      <c r="F564" s="115" t="s">
        <v>1150</v>
      </c>
      <c r="G564" s="115" t="s">
        <v>8</v>
      </c>
      <c r="H564" s="115" t="s">
        <v>1151</v>
      </c>
      <c r="I564" s="113" t="s">
        <v>1152</v>
      </c>
    </row>
    <row r="565" spans="1:9" ht="25.5" customHeight="1" x14ac:dyDescent="0.55000000000000004">
      <c r="A565" s="117" t="s">
        <v>1153</v>
      </c>
      <c r="B565" s="117" t="s">
        <v>1154</v>
      </c>
      <c r="C565" s="117" t="s">
        <v>1344</v>
      </c>
      <c r="D565" s="118"/>
      <c r="E565" s="117"/>
      <c r="F565" s="119"/>
      <c r="G565" s="119" t="s">
        <v>1345</v>
      </c>
      <c r="H565" s="119"/>
      <c r="I565" s="117"/>
    </row>
    <row r="566" spans="1:9" s="116" customFormat="1" ht="29.45" customHeight="1" x14ac:dyDescent="0.55000000000000004">
      <c r="A566" s="81">
        <v>1</v>
      </c>
      <c r="B566" s="82">
        <v>100000000456</v>
      </c>
      <c r="C566" s="83">
        <v>0</v>
      </c>
      <c r="D566" s="85" t="s">
        <v>131</v>
      </c>
      <c r="E566" s="121" t="s">
        <v>132</v>
      </c>
      <c r="F566" s="128">
        <v>300000</v>
      </c>
      <c r="G566" s="72">
        <v>-67035.62</v>
      </c>
      <c r="H566" s="72">
        <v>232964.38</v>
      </c>
      <c r="I566" s="117"/>
    </row>
    <row r="567" spans="1:9" s="116" customFormat="1" x14ac:dyDescent="0.55000000000000004">
      <c r="A567" s="83">
        <v>2</v>
      </c>
      <c r="B567" s="82">
        <v>100000000457</v>
      </c>
      <c r="C567" s="83">
        <v>0</v>
      </c>
      <c r="D567" s="85" t="s">
        <v>131</v>
      </c>
      <c r="E567" s="121" t="s">
        <v>134</v>
      </c>
      <c r="F567" s="128">
        <v>300000</v>
      </c>
      <c r="G567" s="72">
        <v>-67035.62</v>
      </c>
      <c r="H567" s="72">
        <v>232964.38</v>
      </c>
      <c r="I567" s="121"/>
    </row>
    <row r="568" spans="1:9" x14ac:dyDescent="0.55000000000000004">
      <c r="A568" s="83">
        <v>3</v>
      </c>
      <c r="B568" s="82">
        <v>100000000469</v>
      </c>
      <c r="C568" s="83">
        <v>0</v>
      </c>
      <c r="D568" s="85" t="s">
        <v>136</v>
      </c>
      <c r="E568" s="121" t="s">
        <v>137</v>
      </c>
      <c r="F568" s="128">
        <v>300000</v>
      </c>
      <c r="G568" s="72">
        <v>-65950.679999999993</v>
      </c>
      <c r="H568" s="72">
        <v>234049.32</v>
      </c>
      <c r="I568" s="121"/>
    </row>
    <row r="569" spans="1:9" x14ac:dyDescent="0.55000000000000004">
      <c r="A569" s="121"/>
      <c r="B569" s="83"/>
      <c r="C569" s="83"/>
      <c r="D569" s="120"/>
      <c r="E569" s="121"/>
      <c r="F569" s="134"/>
      <c r="G569" s="134"/>
      <c r="H569" s="134"/>
      <c r="I569" s="121"/>
    </row>
    <row r="570" spans="1:9" x14ac:dyDescent="0.55000000000000004">
      <c r="A570" s="202" t="s">
        <v>1472</v>
      </c>
      <c r="B570" s="202"/>
      <c r="C570" s="202"/>
      <c r="D570" s="202"/>
      <c r="E570" s="202"/>
      <c r="F570" s="202"/>
      <c r="G570" s="202"/>
      <c r="H570" s="202"/>
      <c r="I570" s="202"/>
    </row>
    <row r="571" spans="1:9" x14ac:dyDescent="0.55000000000000004">
      <c r="A571" s="113" t="s">
        <v>1144</v>
      </c>
      <c r="B571" s="113" t="s">
        <v>1146</v>
      </c>
      <c r="C571" s="113" t="s">
        <v>1343</v>
      </c>
      <c r="D571" s="114" t="s">
        <v>1145</v>
      </c>
      <c r="E571" s="113" t="s">
        <v>1147</v>
      </c>
      <c r="F571" s="115" t="s">
        <v>1150</v>
      </c>
      <c r="G571" s="115" t="s">
        <v>8</v>
      </c>
      <c r="H571" s="115" t="s">
        <v>1151</v>
      </c>
      <c r="I571" s="113" t="s">
        <v>1152</v>
      </c>
    </row>
    <row r="572" spans="1:9" ht="24" customHeight="1" x14ac:dyDescent="0.55000000000000004">
      <c r="A572" s="117" t="s">
        <v>1153</v>
      </c>
      <c r="B572" s="117" t="s">
        <v>1154</v>
      </c>
      <c r="C572" s="117" t="s">
        <v>1344</v>
      </c>
      <c r="D572" s="118"/>
      <c r="E572" s="117"/>
      <c r="F572" s="119"/>
      <c r="G572" s="119" t="s">
        <v>1345</v>
      </c>
      <c r="H572" s="119"/>
      <c r="I572" s="117"/>
    </row>
    <row r="573" spans="1:9" s="116" customFormat="1" ht="31.9" customHeight="1" x14ac:dyDescent="0.55000000000000004">
      <c r="A573" s="83">
        <v>1</v>
      </c>
      <c r="B573" s="82">
        <v>100000000576</v>
      </c>
      <c r="C573" s="83">
        <v>0</v>
      </c>
      <c r="D573" s="83" t="s">
        <v>144</v>
      </c>
      <c r="E573" s="121" t="s">
        <v>145</v>
      </c>
      <c r="F573" s="128">
        <v>1807630</v>
      </c>
      <c r="G573" s="72">
        <v>-334584.88</v>
      </c>
      <c r="H573" s="72">
        <v>1473045.12</v>
      </c>
      <c r="I573" s="121"/>
    </row>
    <row r="574" spans="1:9" s="116" customFormat="1" x14ac:dyDescent="0.55000000000000004">
      <c r="A574" s="83"/>
      <c r="B574" s="83"/>
      <c r="C574" s="83"/>
      <c r="D574" s="120"/>
      <c r="E574" s="121"/>
      <c r="F574" s="134"/>
      <c r="G574" s="134"/>
      <c r="H574" s="134"/>
      <c r="I574" s="121"/>
    </row>
    <row r="575" spans="1:9" x14ac:dyDescent="0.55000000000000004">
      <c r="A575" s="110"/>
      <c r="B575" s="110"/>
      <c r="C575" s="110"/>
      <c r="D575" s="110"/>
      <c r="E575" s="110"/>
      <c r="F575" s="110"/>
      <c r="G575" s="110"/>
      <c r="H575" s="110"/>
      <c r="I575" s="110"/>
    </row>
    <row r="576" spans="1:9" x14ac:dyDescent="0.55000000000000004">
      <c r="A576" s="188" t="s">
        <v>1341</v>
      </c>
      <c r="B576" s="188"/>
      <c r="C576" s="188"/>
      <c r="D576" s="188"/>
      <c r="E576" s="188"/>
      <c r="F576" s="188"/>
      <c r="G576" s="188"/>
      <c r="H576" s="188"/>
      <c r="I576" s="188"/>
    </row>
    <row r="577" spans="1:9" x14ac:dyDescent="0.55000000000000004">
      <c r="A577" s="188" t="s">
        <v>1141</v>
      </c>
      <c r="B577" s="188"/>
      <c r="C577" s="188"/>
      <c r="D577" s="188"/>
      <c r="E577" s="188"/>
      <c r="F577" s="188"/>
      <c r="G577" s="188"/>
      <c r="H577" s="188"/>
      <c r="I577" s="188"/>
    </row>
    <row r="578" spans="1:9" ht="25.5" customHeight="1" x14ac:dyDescent="0.55000000000000004">
      <c r="A578" s="188" t="s">
        <v>1322</v>
      </c>
      <c r="B578" s="188"/>
      <c r="C578" s="188"/>
      <c r="D578" s="188"/>
      <c r="E578" s="188"/>
      <c r="F578" s="188"/>
      <c r="G578" s="188"/>
      <c r="H578" s="188"/>
      <c r="I578" s="188"/>
    </row>
    <row r="579" spans="1:9" ht="26.25" customHeight="1" x14ac:dyDescent="0.55000000000000004">
      <c r="A579" s="190" t="s">
        <v>1473</v>
      </c>
      <c r="B579" s="190"/>
      <c r="C579" s="190"/>
      <c r="D579" s="190"/>
      <c r="E579" s="190"/>
      <c r="F579" s="190"/>
      <c r="G579" s="190"/>
      <c r="H579" s="190"/>
      <c r="I579" s="190"/>
    </row>
    <row r="580" spans="1:9" ht="26.25" customHeight="1" x14ac:dyDescent="0.55000000000000004">
      <c r="A580" s="113" t="s">
        <v>1144</v>
      </c>
      <c r="B580" s="113" t="s">
        <v>1146</v>
      </c>
      <c r="C580" s="113" t="s">
        <v>1343</v>
      </c>
      <c r="D580" s="114" t="s">
        <v>1145</v>
      </c>
      <c r="E580" s="113" t="s">
        <v>1147</v>
      </c>
      <c r="F580" s="115" t="s">
        <v>1150</v>
      </c>
      <c r="G580" s="115" t="s">
        <v>8</v>
      </c>
      <c r="H580" s="115" t="s">
        <v>1151</v>
      </c>
      <c r="I580" s="113" t="s">
        <v>1152</v>
      </c>
    </row>
    <row r="581" spans="1:9" ht="25.5" customHeight="1" x14ac:dyDescent="0.55000000000000004">
      <c r="A581" s="117" t="s">
        <v>1153</v>
      </c>
      <c r="B581" s="117" t="s">
        <v>1154</v>
      </c>
      <c r="C581" s="117" t="s">
        <v>1344</v>
      </c>
      <c r="D581" s="118"/>
      <c r="E581" s="117"/>
      <c r="F581" s="119"/>
      <c r="G581" s="119" t="s">
        <v>1345</v>
      </c>
      <c r="H581" s="119"/>
      <c r="I581" s="117"/>
    </row>
    <row r="582" spans="1:9" s="116" customFormat="1" ht="29.45" customHeight="1" x14ac:dyDescent="0.55000000000000004">
      <c r="A582" s="151">
        <v>1</v>
      </c>
      <c r="B582" s="152">
        <v>100000000618</v>
      </c>
      <c r="C582" s="153">
        <v>0</v>
      </c>
      <c r="D582" s="96" t="s">
        <v>146</v>
      </c>
      <c r="E582" s="154" t="s">
        <v>1474</v>
      </c>
      <c r="F582" s="155">
        <v>12238200</v>
      </c>
      <c r="G582" s="88">
        <v>-1962135.52</v>
      </c>
      <c r="H582" s="107">
        <v>10276064.48</v>
      </c>
      <c r="I582" s="151"/>
    </row>
    <row r="583" spans="1:9" s="116" customFormat="1" x14ac:dyDescent="0.55000000000000004">
      <c r="A583" s="121"/>
      <c r="B583" s="83"/>
      <c r="C583" s="83"/>
      <c r="D583" s="120"/>
      <c r="E583" s="121"/>
      <c r="F583" s="134"/>
      <c r="G583" s="134"/>
      <c r="H583" s="134"/>
      <c r="I583" s="121"/>
    </row>
    <row r="584" spans="1:9" x14ac:dyDescent="0.55000000000000004">
      <c r="A584" s="196" t="s">
        <v>1588</v>
      </c>
      <c r="B584" s="196"/>
      <c r="C584" s="196"/>
      <c r="D584" s="196"/>
      <c r="E584" s="196"/>
      <c r="F584" s="196"/>
      <c r="G584" s="196"/>
      <c r="H584" s="196"/>
      <c r="I584" s="196"/>
    </row>
    <row r="585" spans="1:9" x14ac:dyDescent="0.55000000000000004">
      <c r="A585" s="113" t="s">
        <v>1144</v>
      </c>
      <c r="B585" s="113" t="s">
        <v>1146</v>
      </c>
      <c r="C585" s="113" t="s">
        <v>1343</v>
      </c>
      <c r="D585" s="114" t="s">
        <v>1145</v>
      </c>
      <c r="E585" s="113" t="s">
        <v>1147</v>
      </c>
      <c r="F585" s="115" t="s">
        <v>1150</v>
      </c>
      <c r="G585" s="115" t="s">
        <v>8</v>
      </c>
      <c r="H585" s="115" t="s">
        <v>1151</v>
      </c>
      <c r="I585" s="113" t="s">
        <v>1152</v>
      </c>
    </row>
    <row r="586" spans="1:9" ht="24" customHeight="1" x14ac:dyDescent="0.55000000000000004">
      <c r="A586" s="117" t="s">
        <v>1153</v>
      </c>
      <c r="B586" s="117" t="s">
        <v>1154</v>
      </c>
      <c r="C586" s="117" t="s">
        <v>1344</v>
      </c>
      <c r="D586" s="118"/>
      <c r="E586" s="117"/>
      <c r="F586" s="119"/>
      <c r="G586" s="119" t="s">
        <v>1345</v>
      </c>
      <c r="H586" s="119"/>
      <c r="I586" s="117"/>
    </row>
    <row r="587" spans="1:9" s="116" customFormat="1" ht="29.45" customHeight="1" x14ac:dyDescent="0.55000000000000004">
      <c r="A587" s="81">
        <v>1</v>
      </c>
      <c r="B587" s="82">
        <v>100000000627</v>
      </c>
      <c r="C587" s="83">
        <v>0</v>
      </c>
      <c r="D587" s="83" t="s">
        <v>149</v>
      </c>
      <c r="E587" s="121" t="s">
        <v>150</v>
      </c>
      <c r="F587" s="128">
        <v>500000</v>
      </c>
      <c r="G587" s="128">
        <v>-93630.14</v>
      </c>
      <c r="H587" s="128">
        <v>406369.86</v>
      </c>
      <c r="I587" s="117"/>
    </row>
    <row r="588" spans="1:9" s="116" customFormat="1" x14ac:dyDescent="0.55000000000000004">
      <c r="A588" s="121"/>
      <c r="B588" s="83"/>
      <c r="C588" s="83"/>
      <c r="D588" s="120"/>
      <c r="E588" s="121"/>
      <c r="F588" s="134"/>
      <c r="G588" s="134"/>
      <c r="H588" s="134"/>
      <c r="I588" s="121"/>
    </row>
    <row r="589" spans="1:9" x14ac:dyDescent="0.55000000000000004">
      <c r="A589" s="198" t="s">
        <v>1341</v>
      </c>
      <c r="B589" s="198"/>
      <c r="C589" s="198"/>
      <c r="D589" s="198"/>
      <c r="E589" s="198"/>
      <c r="F589" s="198"/>
      <c r="G589" s="198"/>
      <c r="H589" s="198"/>
      <c r="I589" s="198"/>
    </row>
    <row r="590" spans="1:9" x14ac:dyDescent="0.55000000000000004">
      <c r="A590" s="188" t="s">
        <v>1141</v>
      </c>
      <c r="B590" s="188"/>
      <c r="C590" s="188"/>
      <c r="D590" s="188"/>
      <c r="E590" s="188"/>
      <c r="F590" s="188"/>
      <c r="G590" s="188"/>
      <c r="H590" s="188"/>
      <c r="I590" s="188"/>
    </row>
    <row r="591" spans="1:9" x14ac:dyDescent="0.55000000000000004">
      <c r="A591" s="188" t="s">
        <v>1325</v>
      </c>
      <c r="B591" s="188"/>
      <c r="C591" s="188"/>
      <c r="D591" s="188"/>
      <c r="E591" s="188"/>
      <c r="F591" s="188"/>
      <c r="G591" s="188"/>
      <c r="H591" s="188"/>
      <c r="I591" s="188"/>
    </row>
    <row r="592" spans="1:9" x14ac:dyDescent="0.55000000000000004">
      <c r="A592" s="204" t="s">
        <v>1475</v>
      </c>
      <c r="B592" s="204"/>
      <c r="C592" s="204"/>
      <c r="D592" s="204"/>
      <c r="E592" s="204"/>
      <c r="F592" s="204"/>
      <c r="G592" s="204"/>
      <c r="H592" s="204"/>
      <c r="I592" s="204"/>
    </row>
    <row r="593" spans="1:9" x14ac:dyDescent="0.55000000000000004">
      <c r="A593" s="113" t="s">
        <v>1144</v>
      </c>
      <c r="B593" s="113" t="s">
        <v>1146</v>
      </c>
      <c r="C593" s="113" t="s">
        <v>1343</v>
      </c>
      <c r="D593" s="114" t="s">
        <v>1145</v>
      </c>
      <c r="E593" s="113" t="s">
        <v>1147</v>
      </c>
      <c r="F593" s="115" t="s">
        <v>1150</v>
      </c>
      <c r="G593" s="115" t="s">
        <v>8</v>
      </c>
      <c r="H593" s="115" t="s">
        <v>1151</v>
      </c>
      <c r="I593" s="113" t="s">
        <v>1152</v>
      </c>
    </row>
    <row r="594" spans="1:9" ht="24" customHeight="1" x14ac:dyDescent="0.55000000000000004">
      <c r="A594" s="117" t="s">
        <v>1153</v>
      </c>
      <c r="B594" s="117" t="s">
        <v>1154</v>
      </c>
      <c r="C594" s="117" t="s">
        <v>1344</v>
      </c>
      <c r="D594" s="118"/>
      <c r="E594" s="117"/>
      <c r="F594" s="119"/>
      <c r="G594" s="119" t="s">
        <v>1345</v>
      </c>
      <c r="H594" s="119"/>
      <c r="I594" s="117"/>
    </row>
    <row r="595" spans="1:9" s="116" customFormat="1" ht="34.15" customHeight="1" x14ac:dyDescent="0.55000000000000004">
      <c r="A595" s="81">
        <v>1</v>
      </c>
      <c r="B595" s="82">
        <v>100000000802</v>
      </c>
      <c r="C595" s="83">
        <v>0</v>
      </c>
      <c r="D595" s="120" t="s">
        <v>265</v>
      </c>
      <c r="E595" s="121" t="s">
        <v>268</v>
      </c>
      <c r="F595" s="128">
        <v>771515</v>
      </c>
      <c r="G595" s="128">
        <v>-102559.67</v>
      </c>
      <c r="H595" s="128">
        <v>668955.32999999996</v>
      </c>
      <c r="I595" s="117"/>
    </row>
    <row r="596" spans="1:9" s="116" customFormat="1" x14ac:dyDescent="0.55000000000000004">
      <c r="A596" s="81">
        <v>2</v>
      </c>
      <c r="B596" s="82">
        <v>100000000803</v>
      </c>
      <c r="C596" s="83">
        <v>0</v>
      </c>
      <c r="D596" s="120" t="s">
        <v>265</v>
      </c>
      <c r="E596" s="121" t="s">
        <v>270</v>
      </c>
      <c r="F596" s="128">
        <v>802565</v>
      </c>
      <c r="G596" s="128">
        <v>-106687.23</v>
      </c>
      <c r="H596" s="128">
        <v>695877.77</v>
      </c>
      <c r="I596" s="117"/>
    </row>
    <row r="597" spans="1:9" x14ac:dyDescent="0.55000000000000004">
      <c r="A597" s="81">
        <v>3</v>
      </c>
      <c r="B597" s="82">
        <v>100000000857</v>
      </c>
      <c r="C597" s="83">
        <v>0</v>
      </c>
      <c r="D597" s="85" t="s">
        <v>272</v>
      </c>
      <c r="E597" s="121" t="s">
        <v>273</v>
      </c>
      <c r="F597" s="128">
        <v>776690</v>
      </c>
      <c r="G597" s="128">
        <v>-98683.75</v>
      </c>
      <c r="H597" s="128">
        <v>678006.25</v>
      </c>
      <c r="I597" s="117"/>
    </row>
    <row r="598" spans="1:9" x14ac:dyDescent="0.55000000000000004">
      <c r="A598" s="81">
        <v>4</v>
      </c>
      <c r="B598" s="82">
        <v>100000000858</v>
      </c>
      <c r="C598" s="83">
        <v>0</v>
      </c>
      <c r="D598" s="85" t="s">
        <v>275</v>
      </c>
      <c r="E598" s="121" t="s">
        <v>276</v>
      </c>
      <c r="F598" s="128">
        <v>792215</v>
      </c>
      <c r="G598" s="128">
        <v>-100764.55</v>
      </c>
      <c r="H598" s="128">
        <v>691450.45</v>
      </c>
      <c r="I598" s="117"/>
    </row>
    <row r="599" spans="1:9" x14ac:dyDescent="0.55000000000000004">
      <c r="A599" s="81">
        <v>5</v>
      </c>
      <c r="B599" s="82">
        <v>100000000859</v>
      </c>
      <c r="C599" s="83">
        <v>0</v>
      </c>
      <c r="D599" s="85" t="s">
        <v>275</v>
      </c>
      <c r="E599" s="121" t="s">
        <v>278</v>
      </c>
      <c r="F599" s="128">
        <v>710450</v>
      </c>
      <c r="G599" s="128">
        <v>-90364.59</v>
      </c>
      <c r="H599" s="128">
        <v>620085.41</v>
      </c>
      <c r="I599" s="117"/>
    </row>
    <row r="600" spans="1:9" x14ac:dyDescent="0.55000000000000004">
      <c r="A600" s="81">
        <v>6</v>
      </c>
      <c r="B600" s="82">
        <v>100000000860</v>
      </c>
      <c r="C600" s="83">
        <v>0</v>
      </c>
      <c r="D600" s="85" t="s">
        <v>280</v>
      </c>
      <c r="E600" s="121" t="s">
        <v>281</v>
      </c>
      <c r="F600" s="128">
        <v>774620</v>
      </c>
      <c r="G600" s="128">
        <v>-97679.76</v>
      </c>
      <c r="H600" s="128">
        <v>676940.24</v>
      </c>
      <c r="I600" s="117"/>
    </row>
    <row r="601" spans="1:9" x14ac:dyDescent="0.55000000000000004">
      <c r="A601" s="81">
        <v>7</v>
      </c>
      <c r="B601" s="82">
        <v>100000000861</v>
      </c>
      <c r="C601" s="83">
        <v>0</v>
      </c>
      <c r="D601" s="85" t="s">
        <v>283</v>
      </c>
      <c r="E601" s="121" t="s">
        <v>284</v>
      </c>
      <c r="F601" s="128">
        <v>805670</v>
      </c>
      <c r="G601" s="128">
        <v>-101485.08</v>
      </c>
      <c r="H601" s="128">
        <v>704184.92</v>
      </c>
      <c r="I601" s="117"/>
    </row>
    <row r="602" spans="1:9" x14ac:dyDescent="0.55000000000000004">
      <c r="A602" s="81">
        <v>8</v>
      </c>
      <c r="B602" s="82">
        <v>100000000862</v>
      </c>
      <c r="C602" s="83">
        <v>0</v>
      </c>
      <c r="D602" s="85" t="s">
        <v>280</v>
      </c>
      <c r="E602" s="121" t="s">
        <v>286</v>
      </c>
      <c r="F602" s="128">
        <v>824300</v>
      </c>
      <c r="G602" s="128">
        <v>-103944.43</v>
      </c>
      <c r="H602" s="128">
        <v>720355.57</v>
      </c>
      <c r="I602" s="117"/>
    </row>
    <row r="603" spans="1:9" x14ac:dyDescent="0.55000000000000004">
      <c r="A603" s="81">
        <v>9</v>
      </c>
      <c r="B603" s="82">
        <v>100000000863</v>
      </c>
      <c r="C603" s="83">
        <v>0</v>
      </c>
      <c r="D603" s="85" t="s">
        <v>288</v>
      </c>
      <c r="E603" s="121" t="s">
        <v>289</v>
      </c>
      <c r="F603" s="128">
        <v>811880</v>
      </c>
      <c r="G603" s="128">
        <v>-102156.38</v>
      </c>
      <c r="H603" s="128">
        <v>709723.62</v>
      </c>
      <c r="I603" s="117"/>
    </row>
    <row r="604" spans="1:9" x14ac:dyDescent="0.55000000000000004">
      <c r="A604" s="81">
        <v>10</v>
      </c>
      <c r="B604" s="82">
        <v>100000000864</v>
      </c>
      <c r="C604" s="83">
        <v>0</v>
      </c>
      <c r="D604" s="85" t="s">
        <v>288</v>
      </c>
      <c r="E604" s="121" t="s">
        <v>291</v>
      </c>
      <c r="F604" s="128">
        <v>816020</v>
      </c>
      <c r="G604" s="128">
        <v>-102677.29</v>
      </c>
      <c r="H604" s="128">
        <v>713342.71</v>
      </c>
      <c r="I604" s="117"/>
    </row>
    <row r="605" spans="1:9" x14ac:dyDescent="0.55000000000000004">
      <c r="A605" s="81">
        <v>11</v>
      </c>
      <c r="B605" s="82">
        <v>100000000865</v>
      </c>
      <c r="C605" s="83">
        <v>0</v>
      </c>
      <c r="D605" s="85" t="s">
        <v>288</v>
      </c>
      <c r="E605" s="121" t="s">
        <v>293</v>
      </c>
      <c r="F605" s="128">
        <v>805670</v>
      </c>
      <c r="G605" s="128">
        <v>-101374.99</v>
      </c>
      <c r="H605" s="128">
        <v>704295.01</v>
      </c>
      <c r="I605" s="117"/>
    </row>
    <row r="606" spans="1:9" x14ac:dyDescent="0.55000000000000004">
      <c r="A606" s="81">
        <v>12</v>
      </c>
      <c r="B606" s="82">
        <v>100000000866</v>
      </c>
      <c r="C606" s="83">
        <v>0</v>
      </c>
      <c r="D606" s="85" t="s">
        <v>283</v>
      </c>
      <c r="E606" s="121" t="s">
        <v>295</v>
      </c>
      <c r="F606" s="128">
        <v>787040</v>
      </c>
      <c r="G606" s="128">
        <v>-99138.37</v>
      </c>
      <c r="H606" s="128">
        <v>687901.63</v>
      </c>
      <c r="I606" s="117"/>
    </row>
    <row r="607" spans="1:9" x14ac:dyDescent="0.55000000000000004">
      <c r="A607" s="81">
        <v>13</v>
      </c>
      <c r="B607" s="82">
        <v>100000000867</v>
      </c>
      <c r="C607" s="83">
        <v>0</v>
      </c>
      <c r="D607" s="85" t="s">
        <v>283</v>
      </c>
      <c r="E607" s="121" t="s">
        <v>297</v>
      </c>
      <c r="F607" s="128">
        <v>784970</v>
      </c>
      <c r="G607" s="128">
        <v>-98877.64</v>
      </c>
      <c r="H607" s="128">
        <v>686092.36</v>
      </c>
      <c r="I607" s="117"/>
    </row>
    <row r="608" spans="1:9" x14ac:dyDescent="0.55000000000000004">
      <c r="A608" s="81">
        <v>14</v>
      </c>
      <c r="B608" s="82">
        <v>100000000868</v>
      </c>
      <c r="C608" s="83">
        <v>0</v>
      </c>
      <c r="D608" s="85" t="s">
        <v>283</v>
      </c>
      <c r="E608" s="121" t="s">
        <v>299</v>
      </c>
      <c r="F608" s="128">
        <v>824300</v>
      </c>
      <c r="G608" s="128">
        <v>-103831.79</v>
      </c>
      <c r="H608" s="128">
        <v>720468.21</v>
      </c>
      <c r="I608" s="117"/>
    </row>
    <row r="609" spans="1:9" x14ac:dyDescent="0.55000000000000004">
      <c r="A609" s="81">
        <v>15</v>
      </c>
      <c r="B609" s="82">
        <v>100000000874</v>
      </c>
      <c r="C609" s="83">
        <v>0</v>
      </c>
      <c r="D609" s="85" t="s">
        <v>288</v>
      </c>
      <c r="E609" s="121" t="s">
        <v>304</v>
      </c>
      <c r="F609" s="128">
        <v>714590</v>
      </c>
      <c r="G609" s="128">
        <v>-89914.66</v>
      </c>
      <c r="H609" s="128">
        <v>624675.34</v>
      </c>
      <c r="I609" s="117"/>
    </row>
    <row r="610" spans="1:9" x14ac:dyDescent="0.55000000000000004">
      <c r="A610" s="81">
        <v>16</v>
      </c>
      <c r="B610" s="82">
        <v>100000001024</v>
      </c>
      <c r="C610" s="83">
        <v>0</v>
      </c>
      <c r="D610" s="85" t="s">
        <v>306</v>
      </c>
      <c r="E610" s="121" t="s">
        <v>307</v>
      </c>
      <c r="F610" s="128">
        <v>803600</v>
      </c>
      <c r="G610" s="128">
        <v>-97600.5</v>
      </c>
      <c r="H610" s="128">
        <v>705999.5</v>
      </c>
      <c r="I610" s="117"/>
    </row>
    <row r="611" spans="1:9" ht="22.9" customHeight="1" x14ac:dyDescent="0.55000000000000004">
      <c r="A611" s="81">
        <v>17</v>
      </c>
      <c r="B611" s="82">
        <v>100000001025</v>
      </c>
      <c r="C611" s="83">
        <v>0</v>
      </c>
      <c r="D611" s="85" t="s">
        <v>309</v>
      </c>
      <c r="E611" s="121" t="s">
        <v>310</v>
      </c>
      <c r="F611" s="128">
        <v>791180</v>
      </c>
      <c r="G611" s="128">
        <v>-96740.75</v>
      </c>
      <c r="H611" s="128">
        <v>694439.25</v>
      </c>
      <c r="I611" s="117"/>
    </row>
    <row r="612" spans="1:9" ht="22.9" customHeight="1" x14ac:dyDescent="0.55000000000000004">
      <c r="A612" s="81">
        <v>18</v>
      </c>
      <c r="B612" s="82">
        <v>100000001061</v>
      </c>
      <c r="C612" s="83">
        <v>0</v>
      </c>
      <c r="D612" s="85" t="s">
        <v>315</v>
      </c>
      <c r="E612" s="121" t="s">
        <v>316</v>
      </c>
      <c r="F612" s="128">
        <v>741500</v>
      </c>
      <c r="G612" s="128">
        <v>-87525.05</v>
      </c>
      <c r="H612" s="128">
        <v>653974.94999999995</v>
      </c>
      <c r="I612" s="117"/>
    </row>
    <row r="613" spans="1:9" ht="22.9" customHeight="1" x14ac:dyDescent="0.55000000000000004">
      <c r="A613" s="81">
        <v>19</v>
      </c>
      <c r="B613" s="82">
        <v>100000001062</v>
      </c>
      <c r="C613" s="83">
        <v>0</v>
      </c>
      <c r="D613" s="85" t="s">
        <v>315</v>
      </c>
      <c r="E613" s="121" t="s">
        <v>318</v>
      </c>
      <c r="F613" s="128">
        <v>737360</v>
      </c>
      <c r="G613" s="128">
        <v>-87036.37</v>
      </c>
      <c r="H613" s="128">
        <v>650323.63</v>
      </c>
      <c r="I613" s="117"/>
    </row>
    <row r="614" spans="1:9" ht="22.9" customHeight="1" x14ac:dyDescent="0.55000000000000004">
      <c r="A614" s="81">
        <v>20</v>
      </c>
      <c r="B614" s="82">
        <v>100000001063</v>
      </c>
      <c r="C614" s="83">
        <v>0</v>
      </c>
      <c r="D614" s="85" t="s">
        <v>315</v>
      </c>
      <c r="E614" s="121" t="s">
        <v>320</v>
      </c>
      <c r="F614" s="128">
        <v>739430</v>
      </c>
      <c r="G614" s="128">
        <v>-87280.7</v>
      </c>
      <c r="H614" s="128">
        <v>652149.30000000005</v>
      </c>
      <c r="I614" s="117"/>
    </row>
    <row r="615" spans="1:9" ht="22.9" customHeight="1" x14ac:dyDescent="0.55000000000000004">
      <c r="A615" s="81">
        <v>21</v>
      </c>
      <c r="B615" s="82">
        <v>100000001064</v>
      </c>
      <c r="C615" s="83">
        <v>0</v>
      </c>
      <c r="D615" s="85" t="s">
        <v>315</v>
      </c>
      <c r="E615" s="121" t="s">
        <v>322</v>
      </c>
      <c r="F615" s="128">
        <v>749780</v>
      </c>
      <c r="G615" s="128">
        <v>-88502.399999999994</v>
      </c>
      <c r="H615" s="128">
        <v>661277.6</v>
      </c>
      <c r="I615" s="117"/>
    </row>
    <row r="616" spans="1:9" ht="22.9" customHeight="1" x14ac:dyDescent="0.55000000000000004">
      <c r="A616" s="81">
        <v>22</v>
      </c>
      <c r="B616" s="82">
        <v>100000001065</v>
      </c>
      <c r="C616" s="83">
        <v>0</v>
      </c>
      <c r="D616" s="85" t="s">
        <v>324</v>
      </c>
      <c r="E616" s="121" t="s">
        <v>325</v>
      </c>
      <c r="F616" s="128">
        <v>755990</v>
      </c>
      <c r="G616" s="128">
        <v>-86756.05</v>
      </c>
      <c r="H616" s="128">
        <v>669233.94999999995</v>
      </c>
      <c r="I616" s="117"/>
    </row>
    <row r="617" spans="1:9" ht="22.9" customHeight="1" x14ac:dyDescent="0.55000000000000004">
      <c r="A617" s="144"/>
      <c r="B617" s="144"/>
      <c r="C617" s="144"/>
      <c r="D617" s="145"/>
      <c r="E617" s="143"/>
      <c r="F617" s="146"/>
      <c r="G617" s="146"/>
      <c r="H617" s="146"/>
      <c r="I617" s="143"/>
    </row>
    <row r="618" spans="1:9" x14ac:dyDescent="0.55000000000000004">
      <c r="A618" s="204" t="s">
        <v>1476</v>
      </c>
      <c r="B618" s="204"/>
      <c r="C618" s="204"/>
      <c r="D618" s="204"/>
      <c r="E618" s="204"/>
      <c r="F618" s="204"/>
      <c r="G618" s="204"/>
      <c r="H618" s="204"/>
      <c r="I618" s="204"/>
    </row>
    <row r="619" spans="1:9" x14ac:dyDescent="0.55000000000000004">
      <c r="A619" s="113" t="s">
        <v>1144</v>
      </c>
      <c r="B619" s="113" t="s">
        <v>1146</v>
      </c>
      <c r="C619" s="113" t="s">
        <v>1343</v>
      </c>
      <c r="D619" s="114" t="s">
        <v>1145</v>
      </c>
      <c r="E619" s="113" t="s">
        <v>1147</v>
      </c>
      <c r="F619" s="115" t="s">
        <v>1150</v>
      </c>
      <c r="G619" s="115" t="s">
        <v>8</v>
      </c>
      <c r="H619" s="115" t="s">
        <v>1151</v>
      </c>
      <c r="I619" s="113" t="s">
        <v>1152</v>
      </c>
    </row>
    <row r="620" spans="1:9" ht="9" customHeight="1" x14ac:dyDescent="0.55000000000000004">
      <c r="A620" s="117" t="s">
        <v>1153</v>
      </c>
      <c r="B620" s="117" t="s">
        <v>1154</v>
      </c>
      <c r="C620" s="117" t="s">
        <v>1344</v>
      </c>
      <c r="D620" s="118"/>
      <c r="E620" s="117"/>
      <c r="F620" s="119"/>
      <c r="G620" s="119" t="s">
        <v>1345</v>
      </c>
      <c r="H620" s="119"/>
      <c r="I620" s="117"/>
    </row>
    <row r="621" spans="1:9" s="116" customFormat="1" ht="33.6" customHeight="1" x14ac:dyDescent="0.55000000000000004">
      <c r="A621" s="81">
        <v>1</v>
      </c>
      <c r="B621" s="82">
        <v>100000000772</v>
      </c>
      <c r="C621" s="83">
        <v>0</v>
      </c>
      <c r="D621" s="85" t="s">
        <v>224</v>
      </c>
      <c r="E621" s="121" t="s">
        <v>225</v>
      </c>
      <c r="F621" s="128">
        <v>587500</v>
      </c>
      <c r="G621" s="128">
        <v>-81148.800000000003</v>
      </c>
      <c r="H621" s="128">
        <v>506351.2</v>
      </c>
      <c r="I621" s="117"/>
    </row>
    <row r="622" spans="1:9" s="116" customFormat="1" x14ac:dyDescent="0.55000000000000004">
      <c r="A622" s="81">
        <v>2</v>
      </c>
      <c r="B622" s="82">
        <v>100000000773</v>
      </c>
      <c r="C622" s="83">
        <v>0</v>
      </c>
      <c r="D622" s="85" t="s">
        <v>227</v>
      </c>
      <c r="E622" s="121" t="s">
        <v>228</v>
      </c>
      <c r="F622" s="128">
        <v>494000</v>
      </c>
      <c r="G622" s="128">
        <v>-69179.14</v>
      </c>
      <c r="H622" s="128">
        <v>424820.86</v>
      </c>
      <c r="I622" s="117"/>
    </row>
    <row r="623" spans="1:9" x14ac:dyDescent="0.55000000000000004">
      <c r="A623" s="81">
        <v>3</v>
      </c>
      <c r="B623" s="82">
        <v>100000000774</v>
      </c>
      <c r="C623" s="83">
        <v>0</v>
      </c>
      <c r="D623" s="85" t="s">
        <v>227</v>
      </c>
      <c r="E623" s="121" t="s">
        <v>230</v>
      </c>
      <c r="F623" s="128">
        <v>497500</v>
      </c>
      <c r="G623" s="128">
        <v>-69669.27</v>
      </c>
      <c r="H623" s="128">
        <v>427830.73</v>
      </c>
      <c r="I623" s="117"/>
    </row>
    <row r="624" spans="1:9" x14ac:dyDescent="0.55000000000000004">
      <c r="A624" s="81">
        <v>4</v>
      </c>
      <c r="B624" s="82">
        <v>100000000775</v>
      </c>
      <c r="C624" s="83">
        <v>0</v>
      </c>
      <c r="D624" s="85" t="s">
        <v>232</v>
      </c>
      <c r="E624" s="121" t="s">
        <v>233</v>
      </c>
      <c r="F624" s="128">
        <v>515000</v>
      </c>
      <c r="G624" s="128">
        <v>-72823.72</v>
      </c>
      <c r="H624" s="128">
        <v>442176.28</v>
      </c>
      <c r="I624" s="121"/>
    </row>
    <row r="625" spans="1:9" x14ac:dyDescent="0.55000000000000004">
      <c r="A625" s="81">
        <v>5</v>
      </c>
      <c r="B625" s="82">
        <v>100000000776</v>
      </c>
      <c r="C625" s="83">
        <v>0</v>
      </c>
      <c r="D625" s="85" t="s">
        <v>232</v>
      </c>
      <c r="E625" s="121" t="s">
        <v>235</v>
      </c>
      <c r="F625" s="128">
        <v>512500</v>
      </c>
      <c r="G625" s="128">
        <v>-72470.2</v>
      </c>
      <c r="H625" s="128">
        <v>440029.8</v>
      </c>
      <c r="I625" s="121"/>
    </row>
    <row r="626" spans="1:9" x14ac:dyDescent="0.55000000000000004">
      <c r="A626" s="81">
        <v>6</v>
      </c>
      <c r="B626" s="82">
        <v>100000000786</v>
      </c>
      <c r="C626" s="83">
        <v>0</v>
      </c>
      <c r="D626" s="85" t="s">
        <v>247</v>
      </c>
      <c r="E626" s="121" t="s">
        <v>248</v>
      </c>
      <c r="F626" s="128">
        <v>268000</v>
      </c>
      <c r="G626" s="128">
        <v>-37090.92</v>
      </c>
      <c r="H626" s="128">
        <v>230909.08</v>
      </c>
      <c r="I626" s="121"/>
    </row>
    <row r="627" spans="1:9" x14ac:dyDescent="0.55000000000000004">
      <c r="A627" s="81">
        <v>7</v>
      </c>
      <c r="B627" s="82">
        <v>100000000787</v>
      </c>
      <c r="C627" s="83">
        <v>0</v>
      </c>
      <c r="D627" s="85" t="s">
        <v>247</v>
      </c>
      <c r="E627" s="121" t="s">
        <v>250</v>
      </c>
      <c r="F627" s="128">
        <v>472000</v>
      </c>
      <c r="G627" s="128">
        <v>-65324.29</v>
      </c>
      <c r="H627" s="128">
        <v>406675.71</v>
      </c>
      <c r="I627" s="121"/>
    </row>
    <row r="628" spans="1:9" x14ac:dyDescent="0.55000000000000004">
      <c r="A628" s="81">
        <v>8</v>
      </c>
      <c r="B628" s="82">
        <v>100000000788</v>
      </c>
      <c r="C628" s="83">
        <v>0</v>
      </c>
      <c r="D628" s="85" t="s">
        <v>224</v>
      </c>
      <c r="E628" s="121" t="s">
        <v>252</v>
      </c>
      <c r="F628" s="128">
        <v>469000</v>
      </c>
      <c r="G628" s="128">
        <v>-64780.92</v>
      </c>
      <c r="H628" s="128">
        <v>404219.08</v>
      </c>
      <c r="I628" s="121"/>
    </row>
    <row r="629" spans="1:9" x14ac:dyDescent="0.55000000000000004">
      <c r="A629" s="81">
        <v>9</v>
      </c>
      <c r="B629" s="82">
        <v>100000000789</v>
      </c>
      <c r="C629" s="83">
        <v>0</v>
      </c>
      <c r="D629" s="85" t="s">
        <v>224</v>
      </c>
      <c r="E629" s="121" t="s">
        <v>254</v>
      </c>
      <c r="F629" s="128">
        <v>472000</v>
      </c>
      <c r="G629" s="128">
        <v>-65195.28</v>
      </c>
      <c r="H629" s="128">
        <v>406804.72</v>
      </c>
      <c r="I629" s="121"/>
    </row>
    <row r="630" spans="1:9" x14ac:dyDescent="0.55000000000000004">
      <c r="A630" s="81">
        <v>10</v>
      </c>
      <c r="B630" s="82">
        <v>100000000792</v>
      </c>
      <c r="C630" s="83">
        <v>0</v>
      </c>
      <c r="D630" s="85" t="s">
        <v>232</v>
      </c>
      <c r="E630" s="121" t="s">
        <v>256</v>
      </c>
      <c r="F630" s="128">
        <v>467500</v>
      </c>
      <c r="G630" s="128">
        <v>-66106.97</v>
      </c>
      <c r="H630" s="128">
        <v>401393.03</v>
      </c>
      <c r="I630" s="121"/>
    </row>
    <row r="631" spans="1:9" x14ac:dyDescent="0.55000000000000004">
      <c r="A631" s="81">
        <v>11</v>
      </c>
      <c r="B631" s="82">
        <v>100000000793</v>
      </c>
      <c r="C631" s="83">
        <v>0</v>
      </c>
      <c r="D631" s="85" t="s">
        <v>232</v>
      </c>
      <c r="E631" s="121" t="s">
        <v>258</v>
      </c>
      <c r="F631" s="128">
        <v>325000</v>
      </c>
      <c r="G631" s="128">
        <v>-45956.71</v>
      </c>
      <c r="H631" s="128">
        <v>279043.28999999998</v>
      </c>
      <c r="I631" s="121"/>
    </row>
    <row r="632" spans="1:9" x14ac:dyDescent="0.55000000000000004">
      <c r="A632" s="81">
        <v>12</v>
      </c>
      <c r="B632" s="82">
        <v>100000000794</v>
      </c>
      <c r="C632" s="83">
        <v>0</v>
      </c>
      <c r="D632" s="85" t="s">
        <v>227</v>
      </c>
      <c r="E632" s="121" t="s">
        <v>260</v>
      </c>
      <c r="F632" s="128">
        <v>495500</v>
      </c>
      <c r="G632" s="128">
        <v>-69389.2</v>
      </c>
      <c r="H632" s="128">
        <v>426110.8</v>
      </c>
      <c r="I632" s="121"/>
    </row>
    <row r="633" spans="1:9" x14ac:dyDescent="0.55000000000000004">
      <c r="A633" s="81"/>
      <c r="B633" s="82"/>
      <c r="C633" s="83"/>
      <c r="D633" s="120"/>
      <c r="E633" s="121"/>
      <c r="F633" s="128"/>
      <c r="G633" s="128"/>
      <c r="H633" s="128"/>
      <c r="I633" s="121"/>
    </row>
    <row r="634" spans="1:9" x14ac:dyDescent="0.55000000000000004">
      <c r="A634" s="202" t="s">
        <v>1477</v>
      </c>
      <c r="B634" s="202"/>
      <c r="C634" s="202"/>
      <c r="D634" s="202"/>
      <c r="E634" s="202"/>
      <c r="F634" s="202"/>
      <c r="G634" s="202"/>
      <c r="H634" s="202"/>
      <c r="I634" s="202"/>
    </row>
    <row r="635" spans="1:9" x14ac:dyDescent="0.55000000000000004">
      <c r="A635" s="113" t="s">
        <v>1144</v>
      </c>
      <c r="B635" s="113" t="s">
        <v>1146</v>
      </c>
      <c r="C635" s="113" t="s">
        <v>1343</v>
      </c>
      <c r="D635" s="114" t="s">
        <v>1145</v>
      </c>
      <c r="E635" s="113" t="s">
        <v>1147</v>
      </c>
      <c r="F635" s="115" t="s">
        <v>1150</v>
      </c>
      <c r="G635" s="115" t="s">
        <v>8</v>
      </c>
      <c r="H635" s="115" t="s">
        <v>1151</v>
      </c>
      <c r="I635" s="113" t="s">
        <v>1152</v>
      </c>
    </row>
    <row r="636" spans="1:9" ht="24" customHeight="1" x14ac:dyDescent="0.55000000000000004">
      <c r="A636" s="117" t="s">
        <v>1153</v>
      </c>
      <c r="B636" s="117" t="s">
        <v>1154</v>
      </c>
      <c r="C636" s="117" t="s">
        <v>1344</v>
      </c>
      <c r="D636" s="118"/>
      <c r="E636" s="117"/>
      <c r="F636" s="119"/>
      <c r="G636" s="119" t="s">
        <v>1345</v>
      </c>
      <c r="H636" s="119"/>
      <c r="I636" s="117"/>
    </row>
    <row r="637" spans="1:9" s="116" customFormat="1" ht="30.6" customHeight="1" x14ac:dyDescent="0.55000000000000004">
      <c r="A637" s="81">
        <v>1</v>
      </c>
      <c r="B637" s="82">
        <v>100000000777</v>
      </c>
      <c r="C637" s="83">
        <v>0</v>
      </c>
      <c r="D637" s="85" t="s">
        <v>237</v>
      </c>
      <c r="E637" s="121" t="s">
        <v>238</v>
      </c>
      <c r="F637" s="128">
        <v>1188700</v>
      </c>
      <c r="G637" s="128">
        <v>-166788.94</v>
      </c>
      <c r="H637" s="128">
        <v>1021911.06</v>
      </c>
      <c r="I637" s="117"/>
    </row>
    <row r="638" spans="1:9" s="116" customFormat="1" x14ac:dyDescent="0.55000000000000004">
      <c r="A638" s="81">
        <v>2</v>
      </c>
      <c r="B638" s="82">
        <v>100000000778</v>
      </c>
      <c r="C638" s="83">
        <v>0</v>
      </c>
      <c r="D638" s="85" t="s">
        <v>240</v>
      </c>
      <c r="E638" s="121" t="s">
        <v>241</v>
      </c>
      <c r="F638" s="128">
        <v>499000</v>
      </c>
      <c r="G638" s="128">
        <v>-70629.42</v>
      </c>
      <c r="H638" s="128">
        <v>428370.58</v>
      </c>
      <c r="I638" s="117"/>
    </row>
    <row r="639" spans="1:9" x14ac:dyDescent="0.55000000000000004">
      <c r="A639" s="81">
        <v>3</v>
      </c>
      <c r="B639" s="82">
        <v>100000000779</v>
      </c>
      <c r="C639" s="83">
        <v>0</v>
      </c>
      <c r="D639" s="85" t="s">
        <v>240</v>
      </c>
      <c r="E639" s="121" t="s">
        <v>243</v>
      </c>
      <c r="F639" s="128">
        <v>405000</v>
      </c>
      <c r="G639" s="128">
        <v>-57324.47</v>
      </c>
      <c r="H639" s="128">
        <v>347675.53</v>
      </c>
      <c r="I639" s="117"/>
    </row>
    <row r="640" spans="1:9" x14ac:dyDescent="0.55000000000000004">
      <c r="A640" s="81">
        <v>4</v>
      </c>
      <c r="B640" s="82">
        <v>100000000780</v>
      </c>
      <c r="C640" s="83">
        <v>0</v>
      </c>
      <c r="D640" s="85" t="s">
        <v>240</v>
      </c>
      <c r="E640" s="121" t="s">
        <v>245</v>
      </c>
      <c r="F640" s="128">
        <v>490000</v>
      </c>
      <c r="G640" s="128">
        <v>-69355.55</v>
      </c>
      <c r="H640" s="128">
        <v>420644.45</v>
      </c>
      <c r="I640" s="117"/>
    </row>
    <row r="641" spans="1:12" x14ac:dyDescent="0.55000000000000004">
      <c r="A641" s="83">
        <v>5</v>
      </c>
      <c r="B641" s="82">
        <v>100000000799</v>
      </c>
      <c r="C641" s="83">
        <v>0</v>
      </c>
      <c r="D641" s="120" t="s">
        <v>262</v>
      </c>
      <c r="E641" s="121" t="s">
        <v>263</v>
      </c>
      <c r="F641" s="128">
        <v>997000</v>
      </c>
      <c r="G641" s="128">
        <v>-136757.53</v>
      </c>
      <c r="H641" s="128">
        <v>860242.47</v>
      </c>
      <c r="I641" s="121"/>
    </row>
    <row r="642" spans="1:12" x14ac:dyDescent="0.55000000000000004">
      <c r="A642" s="83"/>
      <c r="B642" s="82"/>
      <c r="C642" s="83"/>
      <c r="D642" s="120"/>
      <c r="E642" s="121"/>
      <c r="F642" s="128"/>
      <c r="G642" s="128"/>
      <c r="H642" s="128"/>
      <c r="I642" s="121"/>
    </row>
    <row r="643" spans="1:12" x14ac:dyDescent="0.55000000000000004">
      <c r="A643" s="83">
        <v>6</v>
      </c>
      <c r="B643" s="82" t="s">
        <v>1573</v>
      </c>
      <c r="C643" s="83">
        <v>0</v>
      </c>
      <c r="D643" s="83" t="s">
        <v>355</v>
      </c>
      <c r="E643" s="121" t="s">
        <v>356</v>
      </c>
      <c r="F643" s="128">
        <v>4173750</v>
      </c>
      <c r="G643" s="72">
        <v>-522576.37</v>
      </c>
      <c r="H643" s="72">
        <v>3651173.63</v>
      </c>
      <c r="I643" s="121"/>
    </row>
    <row r="644" spans="1:12" x14ac:dyDescent="0.55000000000000004">
      <c r="A644" s="83"/>
      <c r="B644" s="82" t="s">
        <v>1574</v>
      </c>
      <c r="C644" s="83">
        <v>1</v>
      </c>
      <c r="D644" s="83" t="s">
        <v>355</v>
      </c>
      <c r="E644" s="121" t="s">
        <v>356</v>
      </c>
      <c r="F644" s="128">
        <v>596250</v>
      </c>
      <c r="G644" s="72">
        <v>-596249</v>
      </c>
      <c r="H644" s="72">
        <v>1</v>
      </c>
      <c r="I644" s="121"/>
      <c r="L644" s="142"/>
    </row>
    <row r="645" spans="1:12" ht="24.75" thickBot="1" x14ac:dyDescent="0.6">
      <c r="A645" s="123"/>
      <c r="B645" s="124"/>
      <c r="C645" s="123"/>
      <c r="D645" s="125"/>
      <c r="E645" s="113" t="s">
        <v>1492</v>
      </c>
      <c r="F645" s="126">
        <f>SUM(F643:F644)</f>
        <v>4770000</v>
      </c>
      <c r="G645" s="126">
        <f>SUM(G643:G644)</f>
        <v>-1118825.3700000001</v>
      </c>
      <c r="H645" s="126">
        <f>SUM(H643:H644)</f>
        <v>3651174.63</v>
      </c>
      <c r="I645" s="122"/>
      <c r="L645" s="142"/>
    </row>
    <row r="646" spans="1:12" ht="24.75" thickTop="1" x14ac:dyDescent="0.55000000000000004">
      <c r="A646" s="83"/>
      <c r="B646" s="83"/>
      <c r="C646" s="83"/>
      <c r="D646" s="120"/>
      <c r="E646" s="121"/>
      <c r="F646" s="134"/>
      <c r="G646" s="134"/>
      <c r="H646" s="134"/>
      <c r="I646" s="121"/>
      <c r="L646" s="142"/>
    </row>
    <row r="647" spans="1:12" x14ac:dyDescent="0.55000000000000004">
      <c r="A647" s="207" t="s">
        <v>1478</v>
      </c>
      <c r="B647" s="202"/>
      <c r="C647" s="202"/>
      <c r="D647" s="202"/>
      <c r="E647" s="202"/>
      <c r="F647" s="202"/>
      <c r="G647" s="202"/>
      <c r="H647" s="202"/>
      <c r="I647" s="203"/>
      <c r="L647" s="142"/>
    </row>
    <row r="648" spans="1:12" x14ac:dyDescent="0.55000000000000004">
      <c r="A648" s="113" t="s">
        <v>1144</v>
      </c>
      <c r="B648" s="113" t="s">
        <v>1146</v>
      </c>
      <c r="C648" s="113" t="s">
        <v>1343</v>
      </c>
      <c r="D648" s="114" t="s">
        <v>1145</v>
      </c>
      <c r="E648" s="113" t="s">
        <v>1147</v>
      </c>
      <c r="F648" s="115" t="s">
        <v>1150</v>
      </c>
      <c r="G648" s="115" t="s">
        <v>8</v>
      </c>
      <c r="H648" s="115" t="s">
        <v>1151</v>
      </c>
      <c r="I648" s="113" t="s">
        <v>1152</v>
      </c>
    </row>
    <row r="649" spans="1:12" ht="24" customHeight="1" x14ac:dyDescent="0.55000000000000004">
      <c r="A649" s="117" t="s">
        <v>1153</v>
      </c>
      <c r="B649" s="117" t="s">
        <v>1154</v>
      </c>
      <c r="C649" s="117" t="s">
        <v>1344</v>
      </c>
      <c r="D649" s="118"/>
      <c r="E649" s="117"/>
      <c r="F649" s="119"/>
      <c r="G649" s="119" t="s">
        <v>1345</v>
      </c>
      <c r="H649" s="119"/>
      <c r="I649" s="117"/>
      <c r="L649" s="142"/>
    </row>
    <row r="650" spans="1:12" ht="30" customHeight="1" x14ac:dyDescent="0.55000000000000004">
      <c r="A650" s="83">
        <v>1</v>
      </c>
      <c r="B650" s="82">
        <v>100000000869</v>
      </c>
      <c r="C650" s="83">
        <v>0</v>
      </c>
      <c r="D650" s="120" t="s">
        <v>987</v>
      </c>
      <c r="E650" s="121" t="s">
        <v>988</v>
      </c>
      <c r="F650" s="128">
        <v>10485000</v>
      </c>
      <c r="G650" s="128">
        <v>-2383636.81</v>
      </c>
      <c r="H650" s="128">
        <v>8101363.1900000004</v>
      </c>
      <c r="I650" s="121"/>
    </row>
    <row r="651" spans="1:12" s="116" customFormat="1" x14ac:dyDescent="0.55000000000000004">
      <c r="A651" s="83"/>
      <c r="B651" s="83"/>
      <c r="C651" s="83"/>
      <c r="D651" s="120"/>
      <c r="E651" s="121"/>
      <c r="F651" s="134"/>
      <c r="G651" s="134"/>
      <c r="H651" s="134"/>
      <c r="I651" s="121"/>
    </row>
    <row r="652" spans="1:12" x14ac:dyDescent="0.55000000000000004">
      <c r="A652" s="208" t="s">
        <v>1479</v>
      </c>
      <c r="B652" s="196"/>
      <c r="C652" s="196"/>
      <c r="D652" s="196"/>
      <c r="E652" s="196"/>
      <c r="F652" s="209"/>
      <c r="G652" s="134"/>
      <c r="H652" s="134"/>
      <c r="I652" s="121"/>
    </row>
    <row r="653" spans="1:12" x14ac:dyDescent="0.55000000000000004">
      <c r="A653" s="113" t="s">
        <v>1144</v>
      </c>
      <c r="B653" s="113" t="s">
        <v>1146</v>
      </c>
      <c r="C653" s="113" t="s">
        <v>1343</v>
      </c>
      <c r="D653" s="114" t="s">
        <v>1145</v>
      </c>
      <c r="E653" s="113" t="s">
        <v>1147</v>
      </c>
      <c r="F653" s="115" t="s">
        <v>1150</v>
      </c>
      <c r="G653" s="115" t="s">
        <v>8</v>
      </c>
      <c r="H653" s="115" t="s">
        <v>1151</v>
      </c>
      <c r="I653" s="113" t="s">
        <v>1152</v>
      </c>
    </row>
    <row r="654" spans="1:12" x14ac:dyDescent="0.55000000000000004">
      <c r="A654" s="117" t="s">
        <v>1153</v>
      </c>
      <c r="B654" s="117" t="s">
        <v>1154</v>
      </c>
      <c r="C654" s="117" t="s">
        <v>1344</v>
      </c>
      <c r="D654" s="118"/>
      <c r="E654" s="117"/>
      <c r="F654" s="119"/>
      <c r="G654" s="119" t="s">
        <v>1345</v>
      </c>
      <c r="H654" s="119"/>
      <c r="I654" s="117"/>
    </row>
    <row r="655" spans="1:12" ht="46.9" customHeight="1" x14ac:dyDescent="0.55000000000000004">
      <c r="A655" s="83">
        <v>1</v>
      </c>
      <c r="B655" s="82">
        <v>100000000873</v>
      </c>
      <c r="C655" s="83">
        <v>0</v>
      </c>
      <c r="D655" s="120" t="s">
        <v>301</v>
      </c>
      <c r="E655" s="121" t="s">
        <v>302</v>
      </c>
      <c r="F655" s="128">
        <v>3371000</v>
      </c>
      <c r="G655" s="128">
        <v>-427847.81</v>
      </c>
      <c r="H655" s="128">
        <v>2943152.19</v>
      </c>
      <c r="I655" s="121"/>
    </row>
    <row r="656" spans="1:12" s="116" customFormat="1" x14ac:dyDescent="0.55000000000000004">
      <c r="A656" s="83"/>
      <c r="B656" s="83"/>
      <c r="C656" s="83"/>
      <c r="D656" s="120"/>
      <c r="E656" s="121"/>
      <c r="F656" s="134"/>
      <c r="G656" s="134"/>
      <c r="H656" s="134"/>
      <c r="I656" s="121"/>
    </row>
    <row r="657" spans="1:9" x14ac:dyDescent="0.55000000000000004">
      <c r="A657" s="208" t="s">
        <v>1480</v>
      </c>
      <c r="B657" s="196"/>
      <c r="C657" s="196"/>
      <c r="D657" s="196"/>
      <c r="E657" s="196"/>
      <c r="F657" s="209"/>
      <c r="G657" s="134"/>
      <c r="H657" s="134"/>
      <c r="I657" s="121"/>
    </row>
    <row r="658" spans="1:9" x14ac:dyDescent="0.55000000000000004">
      <c r="A658" s="113" t="s">
        <v>1144</v>
      </c>
      <c r="B658" s="113" t="s">
        <v>1146</v>
      </c>
      <c r="C658" s="113" t="s">
        <v>1343</v>
      </c>
      <c r="D658" s="114" t="s">
        <v>1145</v>
      </c>
      <c r="E658" s="113" t="s">
        <v>1147</v>
      </c>
      <c r="F658" s="115" t="s">
        <v>1150</v>
      </c>
      <c r="G658" s="115" t="s">
        <v>8</v>
      </c>
      <c r="H658" s="115" t="s">
        <v>1151</v>
      </c>
      <c r="I658" s="113" t="s">
        <v>1152</v>
      </c>
    </row>
    <row r="659" spans="1:9" x14ac:dyDescent="0.55000000000000004">
      <c r="A659" s="117" t="s">
        <v>1153</v>
      </c>
      <c r="B659" s="117" t="s">
        <v>1154</v>
      </c>
      <c r="C659" s="117" t="s">
        <v>1344</v>
      </c>
      <c r="D659" s="118"/>
      <c r="E659" s="117"/>
      <c r="F659" s="119"/>
      <c r="G659" s="119" t="s">
        <v>1345</v>
      </c>
      <c r="H659" s="119"/>
      <c r="I659" s="117"/>
    </row>
    <row r="660" spans="1:9" ht="35.450000000000003" customHeight="1" x14ac:dyDescent="0.55000000000000004">
      <c r="A660" s="83">
        <v>1</v>
      </c>
      <c r="B660" s="82">
        <v>100000000771</v>
      </c>
      <c r="C660" s="83">
        <v>0</v>
      </c>
      <c r="D660" s="120" t="s">
        <v>984</v>
      </c>
      <c r="E660" s="121" t="s">
        <v>985</v>
      </c>
      <c r="F660" s="128">
        <v>5151054.41</v>
      </c>
      <c r="G660" s="128">
        <v>-1501971.63</v>
      </c>
      <c r="H660" s="128">
        <v>3649082.78</v>
      </c>
      <c r="I660" s="121"/>
    </row>
    <row r="661" spans="1:9" s="116" customFormat="1" x14ac:dyDescent="0.55000000000000004">
      <c r="A661" s="83"/>
      <c r="B661" s="83"/>
      <c r="C661" s="83"/>
      <c r="D661" s="120"/>
      <c r="E661" s="121"/>
      <c r="F661" s="134"/>
      <c r="G661" s="134"/>
      <c r="H661" s="134"/>
      <c r="I661" s="121"/>
    </row>
    <row r="662" spans="1:9" x14ac:dyDescent="0.55000000000000004">
      <c r="A662" s="198" t="s">
        <v>1341</v>
      </c>
      <c r="B662" s="198"/>
      <c r="C662" s="198"/>
      <c r="D662" s="198"/>
      <c r="E662" s="198"/>
      <c r="F662" s="198"/>
      <c r="G662" s="198"/>
      <c r="H662" s="198"/>
      <c r="I662" s="198"/>
    </row>
    <row r="663" spans="1:9" x14ac:dyDescent="0.55000000000000004">
      <c r="A663" s="188" t="s">
        <v>1141</v>
      </c>
      <c r="B663" s="188"/>
      <c r="C663" s="188"/>
      <c r="D663" s="188"/>
      <c r="E663" s="188"/>
      <c r="F663" s="188"/>
      <c r="G663" s="188"/>
      <c r="H663" s="188"/>
      <c r="I663" s="188"/>
    </row>
    <row r="664" spans="1:9" x14ac:dyDescent="0.55000000000000004">
      <c r="A664" s="188" t="s">
        <v>1481</v>
      </c>
      <c r="B664" s="188"/>
      <c r="C664" s="188"/>
      <c r="D664" s="188"/>
      <c r="E664" s="188"/>
      <c r="F664" s="188"/>
      <c r="G664" s="188"/>
      <c r="H664" s="188"/>
      <c r="I664" s="188"/>
    </row>
    <row r="665" spans="1:9" ht="26.25" customHeight="1" x14ac:dyDescent="0.55000000000000004">
      <c r="A665" s="190" t="s">
        <v>1482</v>
      </c>
      <c r="B665" s="190"/>
      <c r="C665" s="190"/>
      <c r="D665" s="190"/>
      <c r="E665" s="190"/>
      <c r="F665" s="190"/>
      <c r="G665" s="190"/>
      <c r="H665" s="190"/>
      <c r="I665" s="190"/>
    </row>
    <row r="666" spans="1:9" ht="26.25" customHeight="1" x14ac:dyDescent="0.55000000000000004">
      <c r="A666" s="113" t="s">
        <v>1144</v>
      </c>
      <c r="B666" s="113" t="s">
        <v>1146</v>
      </c>
      <c r="C666" s="113" t="s">
        <v>1343</v>
      </c>
      <c r="D666" s="114" t="s">
        <v>1145</v>
      </c>
      <c r="E666" s="113" t="s">
        <v>1147</v>
      </c>
      <c r="F666" s="115" t="s">
        <v>1150</v>
      </c>
      <c r="G666" s="115" t="s">
        <v>8</v>
      </c>
      <c r="H666" s="115" t="s">
        <v>1151</v>
      </c>
      <c r="I666" s="113" t="s">
        <v>1152</v>
      </c>
    </row>
    <row r="667" spans="1:9" ht="25.5" customHeight="1" x14ac:dyDescent="0.55000000000000004">
      <c r="A667" s="117" t="s">
        <v>1153</v>
      </c>
      <c r="B667" s="117" t="s">
        <v>1154</v>
      </c>
      <c r="C667" s="117" t="s">
        <v>1344</v>
      </c>
      <c r="D667" s="118"/>
      <c r="E667" s="117"/>
      <c r="F667" s="119"/>
      <c r="G667" s="119" t="s">
        <v>1345</v>
      </c>
      <c r="H667" s="119"/>
      <c r="I667" s="117"/>
    </row>
    <row r="668" spans="1:9" s="116" customFormat="1" ht="35.450000000000003" customHeight="1" x14ac:dyDescent="0.55000000000000004">
      <c r="A668" s="81">
        <v>1</v>
      </c>
      <c r="B668" s="82">
        <v>100000001072</v>
      </c>
      <c r="C668" s="83">
        <v>0</v>
      </c>
      <c r="D668" s="85" t="s">
        <v>327</v>
      </c>
      <c r="E668" s="121" t="s">
        <v>328</v>
      </c>
      <c r="F668" s="128">
        <v>3999000</v>
      </c>
      <c r="G668" s="128">
        <v>-876326.33</v>
      </c>
      <c r="H668" s="128">
        <v>3122673.67</v>
      </c>
      <c r="I668" s="81"/>
    </row>
    <row r="669" spans="1:9" x14ac:dyDescent="0.55000000000000004">
      <c r="A669" s="117"/>
      <c r="B669" s="117"/>
      <c r="C669" s="117"/>
      <c r="D669" s="118"/>
      <c r="E669" s="117"/>
      <c r="F669" s="119"/>
      <c r="G669" s="119"/>
      <c r="H669" s="119"/>
      <c r="I669" s="117"/>
    </row>
    <row r="670" spans="1:9" x14ac:dyDescent="0.55000000000000004">
      <c r="A670" s="205" t="s">
        <v>1594</v>
      </c>
      <c r="B670" s="200"/>
      <c r="C670" s="200"/>
      <c r="D670" s="200"/>
      <c r="E670" s="200"/>
      <c r="F670" s="200"/>
      <c r="G670" s="200"/>
      <c r="H670" s="200"/>
      <c r="I670" s="206"/>
    </row>
    <row r="671" spans="1:9" x14ac:dyDescent="0.55000000000000004">
      <c r="A671" s="113" t="s">
        <v>1144</v>
      </c>
      <c r="B671" s="113" t="s">
        <v>1146</v>
      </c>
      <c r="C671" s="113" t="s">
        <v>1343</v>
      </c>
      <c r="D671" s="114" t="s">
        <v>1145</v>
      </c>
      <c r="E671" s="113" t="s">
        <v>1147</v>
      </c>
      <c r="F671" s="115" t="s">
        <v>1150</v>
      </c>
      <c r="G671" s="115" t="s">
        <v>8</v>
      </c>
      <c r="H671" s="115" t="s">
        <v>1151</v>
      </c>
      <c r="I671" s="113" t="s">
        <v>1152</v>
      </c>
    </row>
    <row r="672" spans="1:9" ht="24" customHeight="1" x14ac:dyDescent="0.55000000000000004">
      <c r="A672" s="117" t="s">
        <v>1153</v>
      </c>
      <c r="B672" s="117" t="s">
        <v>1154</v>
      </c>
      <c r="C672" s="117" t="s">
        <v>1344</v>
      </c>
      <c r="D672" s="118"/>
      <c r="E672" s="117"/>
      <c r="F672" s="119"/>
      <c r="G672" s="119" t="s">
        <v>1345</v>
      </c>
      <c r="H672" s="119"/>
      <c r="I672" s="117"/>
    </row>
    <row r="673" spans="1:9" ht="34.9" customHeight="1" x14ac:dyDescent="0.55000000000000004">
      <c r="A673" s="81">
        <v>1</v>
      </c>
      <c r="B673" s="82">
        <v>100000001173</v>
      </c>
      <c r="C673" s="83">
        <v>0</v>
      </c>
      <c r="D673" s="85" t="s">
        <v>335</v>
      </c>
      <c r="E673" s="121" t="s">
        <v>336</v>
      </c>
      <c r="F673" s="128">
        <v>469900</v>
      </c>
      <c r="G673" s="128">
        <v>-83294.600000000006</v>
      </c>
      <c r="H673" s="128">
        <v>386605.4</v>
      </c>
      <c r="I673" s="81"/>
    </row>
    <row r="674" spans="1:9" s="116" customFormat="1" x14ac:dyDescent="0.55000000000000004">
      <c r="A674" s="81">
        <v>2</v>
      </c>
      <c r="B674" s="82">
        <v>100000001174</v>
      </c>
      <c r="C674" s="83">
        <v>0</v>
      </c>
      <c r="D674" s="85" t="s">
        <v>338</v>
      </c>
      <c r="E674" s="121" t="s">
        <v>339</v>
      </c>
      <c r="F674" s="128">
        <v>469900</v>
      </c>
      <c r="G674" s="128">
        <v>-83423.34</v>
      </c>
      <c r="H674" s="128">
        <v>386476.66</v>
      </c>
      <c r="I674" s="81"/>
    </row>
    <row r="675" spans="1:9" x14ac:dyDescent="0.55000000000000004">
      <c r="A675" s="81">
        <v>3</v>
      </c>
      <c r="B675" s="82">
        <v>100000001175</v>
      </c>
      <c r="C675" s="83">
        <v>0</v>
      </c>
      <c r="D675" s="85" t="s">
        <v>335</v>
      </c>
      <c r="E675" s="121" t="s">
        <v>341</v>
      </c>
      <c r="F675" s="128">
        <v>469900</v>
      </c>
      <c r="G675" s="128">
        <v>-83294.600000000006</v>
      </c>
      <c r="H675" s="128">
        <v>386605.4</v>
      </c>
      <c r="I675" s="81"/>
    </row>
    <row r="676" spans="1:9" x14ac:dyDescent="0.55000000000000004">
      <c r="A676" s="81">
        <v>4</v>
      </c>
      <c r="B676" s="82">
        <v>100000001176</v>
      </c>
      <c r="C676" s="83">
        <v>0</v>
      </c>
      <c r="D676" s="85" t="s">
        <v>335</v>
      </c>
      <c r="E676" s="121" t="s">
        <v>343</v>
      </c>
      <c r="F676" s="128">
        <v>469900</v>
      </c>
      <c r="G676" s="128">
        <v>-83294.600000000006</v>
      </c>
      <c r="H676" s="128">
        <v>386605.4</v>
      </c>
      <c r="I676" s="81"/>
    </row>
    <row r="677" spans="1:9" x14ac:dyDescent="0.55000000000000004">
      <c r="A677" s="81">
        <v>5</v>
      </c>
      <c r="B677" s="82">
        <v>100000001177</v>
      </c>
      <c r="C677" s="83">
        <v>0</v>
      </c>
      <c r="D677" s="85" t="s">
        <v>335</v>
      </c>
      <c r="E677" s="121" t="s">
        <v>345</v>
      </c>
      <c r="F677" s="128">
        <v>469900</v>
      </c>
      <c r="G677" s="128">
        <v>-83294.600000000006</v>
      </c>
      <c r="H677" s="128">
        <v>386605.4</v>
      </c>
      <c r="I677" s="81"/>
    </row>
    <row r="678" spans="1:9" x14ac:dyDescent="0.55000000000000004">
      <c r="A678" s="121"/>
      <c r="B678" s="83"/>
      <c r="C678" s="83"/>
      <c r="D678" s="120"/>
      <c r="E678" s="121"/>
      <c r="F678" s="134"/>
      <c r="G678" s="134"/>
      <c r="H678" s="134"/>
      <c r="I678" s="121"/>
    </row>
    <row r="679" spans="1:9" x14ac:dyDescent="0.55000000000000004">
      <c r="A679" s="198" t="s">
        <v>1341</v>
      </c>
      <c r="B679" s="198"/>
      <c r="C679" s="198"/>
      <c r="D679" s="198"/>
      <c r="E679" s="198"/>
      <c r="F679" s="198"/>
      <c r="G679" s="198"/>
      <c r="H679" s="198"/>
      <c r="I679" s="198"/>
    </row>
    <row r="680" spans="1:9" x14ac:dyDescent="0.55000000000000004">
      <c r="A680" s="188" t="s">
        <v>1141</v>
      </c>
      <c r="B680" s="188"/>
      <c r="C680" s="188"/>
      <c r="D680" s="188"/>
      <c r="E680" s="188"/>
      <c r="F680" s="188"/>
      <c r="G680" s="188"/>
      <c r="H680" s="188"/>
      <c r="I680" s="188"/>
    </row>
    <row r="681" spans="1:9" x14ac:dyDescent="0.55000000000000004">
      <c r="A681" s="188" t="s">
        <v>1335</v>
      </c>
      <c r="B681" s="188"/>
      <c r="C681" s="188"/>
      <c r="D681" s="188"/>
      <c r="E681" s="188"/>
      <c r="F681" s="188"/>
      <c r="G681" s="188"/>
      <c r="H681" s="188"/>
      <c r="I681" s="188"/>
    </row>
    <row r="682" spans="1:9" ht="26.25" customHeight="1" x14ac:dyDescent="0.55000000000000004">
      <c r="A682" s="210"/>
      <c r="B682" s="210"/>
      <c r="C682" s="210"/>
      <c r="D682" s="210"/>
      <c r="E682" s="210"/>
      <c r="F682" s="210"/>
      <c r="G682" s="210"/>
      <c r="H682" s="210"/>
      <c r="I682" s="210"/>
    </row>
    <row r="683" spans="1:9" x14ac:dyDescent="0.55000000000000004">
      <c r="A683" s="196" t="s">
        <v>1589</v>
      </c>
      <c r="B683" s="196"/>
      <c r="C683" s="196"/>
      <c r="D683" s="196"/>
      <c r="E683" s="196"/>
      <c r="F683" s="196"/>
      <c r="G683" s="196"/>
      <c r="H683" s="196"/>
      <c r="I683" s="196"/>
    </row>
    <row r="684" spans="1:9" x14ac:dyDescent="0.55000000000000004">
      <c r="A684" s="113" t="s">
        <v>1144</v>
      </c>
      <c r="B684" s="113"/>
      <c r="C684" s="113"/>
      <c r="D684" s="114" t="s">
        <v>1145</v>
      </c>
      <c r="E684" s="113" t="s">
        <v>1147</v>
      </c>
      <c r="F684" s="115" t="s">
        <v>1150</v>
      </c>
      <c r="G684" s="115" t="s">
        <v>8</v>
      </c>
      <c r="H684" s="115" t="s">
        <v>1151</v>
      </c>
      <c r="I684" s="113" t="s">
        <v>1152</v>
      </c>
    </row>
    <row r="685" spans="1:9" ht="24" customHeight="1" x14ac:dyDescent="0.55000000000000004">
      <c r="A685" s="117" t="s">
        <v>1153</v>
      </c>
      <c r="B685" s="117"/>
      <c r="C685" s="117"/>
      <c r="D685" s="118"/>
      <c r="E685" s="117"/>
      <c r="F685" s="119"/>
      <c r="G685" s="119" t="s">
        <v>1345</v>
      </c>
      <c r="H685" s="119"/>
      <c r="I685" s="117"/>
    </row>
    <row r="686" spans="1:9" s="116" customFormat="1" x14ac:dyDescent="0.55000000000000004">
      <c r="A686" s="83">
        <v>1</v>
      </c>
      <c r="B686" s="82">
        <v>100000001825</v>
      </c>
      <c r="C686" s="83">
        <v>0</v>
      </c>
      <c r="D686" s="120" t="s">
        <v>360</v>
      </c>
      <c r="E686" s="121" t="s">
        <v>1483</v>
      </c>
      <c r="F686" s="128">
        <v>3070000</v>
      </c>
      <c r="G686" s="128">
        <v>-313728.77</v>
      </c>
      <c r="H686" s="128">
        <v>2756271.23</v>
      </c>
      <c r="I686" s="81"/>
    </row>
    <row r="687" spans="1:9" s="116" customFormat="1" x14ac:dyDescent="0.55000000000000004">
      <c r="A687" s="83"/>
      <c r="B687" s="82"/>
      <c r="C687" s="83"/>
      <c r="D687" s="120"/>
      <c r="E687" s="121"/>
      <c r="F687" s="128"/>
      <c r="G687" s="128"/>
      <c r="H687" s="128"/>
      <c r="I687" s="81"/>
    </row>
    <row r="688" spans="1:9" x14ac:dyDescent="0.55000000000000004">
      <c r="A688" s="196" t="s">
        <v>1590</v>
      </c>
      <c r="B688" s="196"/>
      <c r="C688" s="196"/>
      <c r="D688" s="196"/>
      <c r="E688" s="196"/>
      <c r="F688" s="196"/>
      <c r="G688" s="196"/>
      <c r="H688" s="196"/>
      <c r="I688" s="196"/>
    </row>
    <row r="689" spans="1:9" x14ac:dyDescent="0.55000000000000004">
      <c r="A689" s="113" t="s">
        <v>1144</v>
      </c>
      <c r="B689" s="113" t="s">
        <v>1146</v>
      </c>
      <c r="C689" s="113" t="s">
        <v>1343</v>
      </c>
      <c r="D689" s="114" t="s">
        <v>1145</v>
      </c>
      <c r="E689" s="113" t="s">
        <v>1147</v>
      </c>
      <c r="F689" s="115" t="s">
        <v>1150</v>
      </c>
      <c r="G689" s="115" t="s">
        <v>8</v>
      </c>
      <c r="H689" s="115" t="s">
        <v>1151</v>
      </c>
      <c r="I689" s="113" t="s">
        <v>1152</v>
      </c>
    </row>
    <row r="690" spans="1:9" ht="24" customHeight="1" x14ac:dyDescent="0.55000000000000004">
      <c r="A690" s="117" t="s">
        <v>1153</v>
      </c>
      <c r="B690" s="117" t="s">
        <v>1154</v>
      </c>
      <c r="C690" s="117" t="s">
        <v>1344</v>
      </c>
      <c r="D690" s="118"/>
      <c r="E690" s="117"/>
      <c r="F690" s="119"/>
      <c r="G690" s="119" t="s">
        <v>1345</v>
      </c>
      <c r="H690" s="119"/>
      <c r="I690" s="117"/>
    </row>
    <row r="691" spans="1:9" s="116" customFormat="1" ht="31.9" customHeight="1" x14ac:dyDescent="0.55000000000000004">
      <c r="A691" s="83">
        <v>1</v>
      </c>
      <c r="B691" s="82">
        <v>100000001729</v>
      </c>
      <c r="C691" s="83">
        <v>0</v>
      </c>
      <c r="D691" s="120" t="s">
        <v>358</v>
      </c>
      <c r="E691" s="121" t="s">
        <v>313</v>
      </c>
      <c r="F691" s="128">
        <v>29970000</v>
      </c>
      <c r="G691" s="128">
        <v>-3317227.4</v>
      </c>
      <c r="H691" s="128">
        <v>26652772.600000001</v>
      </c>
      <c r="I691" s="121"/>
    </row>
    <row r="692" spans="1:9" s="116" customFormat="1" x14ac:dyDescent="0.55000000000000004">
      <c r="A692" s="83"/>
      <c r="B692" s="82"/>
      <c r="C692" s="83"/>
      <c r="D692" s="120"/>
      <c r="E692" s="121"/>
      <c r="F692" s="128"/>
      <c r="G692" s="128"/>
      <c r="H692" s="128"/>
      <c r="I692" s="121"/>
    </row>
    <row r="693" spans="1:9" x14ac:dyDescent="0.55000000000000004">
      <c r="A693" s="156"/>
      <c r="B693" s="157"/>
      <c r="F693" s="142"/>
      <c r="G693" s="142"/>
      <c r="H693" s="142"/>
    </row>
    <row r="694" spans="1:9" x14ac:dyDescent="0.55000000000000004">
      <c r="A694" s="190" t="s">
        <v>1591</v>
      </c>
      <c r="B694" s="190"/>
      <c r="C694" s="190"/>
      <c r="D694" s="190"/>
      <c r="E694" s="190"/>
      <c r="F694" s="190"/>
      <c r="G694" s="190"/>
      <c r="H694" s="190"/>
      <c r="I694" s="190"/>
    </row>
    <row r="695" spans="1:9" x14ac:dyDescent="0.55000000000000004">
      <c r="A695" s="113" t="s">
        <v>1144</v>
      </c>
      <c r="B695" s="113" t="s">
        <v>1146</v>
      </c>
      <c r="C695" s="113" t="s">
        <v>1343</v>
      </c>
      <c r="D695" s="114" t="s">
        <v>1145</v>
      </c>
      <c r="E695" s="113" t="s">
        <v>1147</v>
      </c>
      <c r="F695" s="115" t="s">
        <v>1150</v>
      </c>
      <c r="G695" s="115" t="s">
        <v>8</v>
      </c>
      <c r="H695" s="115" t="s">
        <v>1151</v>
      </c>
      <c r="I695" s="113" t="s">
        <v>1152</v>
      </c>
    </row>
    <row r="696" spans="1:9" ht="24" customHeight="1" x14ac:dyDescent="0.55000000000000004">
      <c r="A696" s="117" t="s">
        <v>1153</v>
      </c>
      <c r="B696" s="117" t="s">
        <v>1154</v>
      </c>
      <c r="C696" s="117" t="s">
        <v>1344</v>
      </c>
      <c r="D696" s="118"/>
      <c r="E696" s="117"/>
      <c r="F696" s="119"/>
      <c r="G696" s="119" t="s">
        <v>1345</v>
      </c>
      <c r="H696" s="119"/>
      <c r="I696" s="117"/>
    </row>
    <row r="697" spans="1:9" s="116" customFormat="1" ht="31.9" customHeight="1" x14ac:dyDescent="0.55000000000000004">
      <c r="A697" s="153">
        <v>1</v>
      </c>
      <c r="B697" s="91" t="s">
        <v>406</v>
      </c>
      <c r="C697" s="88" t="s">
        <v>407</v>
      </c>
      <c r="D697" s="91" t="s">
        <v>407</v>
      </c>
      <c r="E697" s="88" t="s">
        <v>408</v>
      </c>
      <c r="F697" s="107">
        <v>39987400</v>
      </c>
      <c r="G697" s="107">
        <v>-1407775.59</v>
      </c>
      <c r="H697" s="107">
        <v>38579624.409999996</v>
      </c>
      <c r="I697" s="154"/>
    </row>
    <row r="698" spans="1:9" s="116" customFormat="1" x14ac:dyDescent="0.55000000000000004">
      <c r="A698" s="83"/>
      <c r="B698" s="82"/>
      <c r="C698" s="83"/>
      <c r="D698" s="120"/>
      <c r="E698" s="121"/>
      <c r="F698" s="128"/>
      <c r="G698" s="128"/>
      <c r="H698" s="128"/>
      <c r="I698" s="121"/>
    </row>
    <row r="699" spans="1:9" x14ac:dyDescent="0.55000000000000004">
      <c r="A699" s="198" t="s">
        <v>1341</v>
      </c>
      <c r="B699" s="198"/>
      <c r="C699" s="198"/>
      <c r="D699" s="198"/>
      <c r="E699" s="198"/>
      <c r="F699" s="198"/>
      <c r="G699" s="198"/>
      <c r="H699" s="198"/>
      <c r="I699" s="198"/>
    </row>
    <row r="700" spans="1:9" x14ac:dyDescent="0.55000000000000004">
      <c r="A700" s="188" t="s">
        <v>1141</v>
      </c>
      <c r="B700" s="188"/>
      <c r="C700" s="188"/>
      <c r="D700" s="188"/>
      <c r="E700" s="188"/>
      <c r="F700" s="188"/>
      <c r="G700" s="188"/>
      <c r="H700" s="188"/>
      <c r="I700" s="188"/>
    </row>
    <row r="701" spans="1:9" x14ac:dyDescent="0.55000000000000004">
      <c r="A701" s="188" t="s">
        <v>1336</v>
      </c>
      <c r="B701" s="188"/>
      <c r="C701" s="188"/>
      <c r="D701" s="188"/>
      <c r="E701" s="188"/>
      <c r="F701" s="188"/>
      <c r="G701" s="188"/>
      <c r="H701" s="188"/>
      <c r="I701" s="188"/>
    </row>
    <row r="702" spans="1:9" ht="26.25" customHeight="1" x14ac:dyDescent="0.55000000000000004">
      <c r="A702" s="188" t="s">
        <v>1335</v>
      </c>
      <c r="B702" s="188"/>
      <c r="C702" s="188"/>
      <c r="D702" s="188"/>
      <c r="E702" s="188"/>
      <c r="F702" s="188"/>
      <c r="G702" s="188"/>
      <c r="H702" s="188"/>
      <c r="I702" s="188"/>
    </row>
    <row r="703" spans="1:9" x14ac:dyDescent="0.55000000000000004">
      <c r="A703" s="110"/>
      <c r="B703" s="110"/>
      <c r="C703" s="110"/>
      <c r="D703" s="110"/>
      <c r="E703" s="110"/>
      <c r="F703" s="110"/>
      <c r="G703" s="110"/>
      <c r="H703" s="110"/>
      <c r="I703" s="110"/>
    </row>
    <row r="704" spans="1:9" x14ac:dyDescent="0.55000000000000004">
      <c r="A704" s="190" t="s">
        <v>1546</v>
      </c>
      <c r="B704" s="190"/>
      <c r="C704" s="190"/>
      <c r="D704" s="190"/>
      <c r="E704" s="190"/>
      <c r="F704" s="190"/>
      <c r="G704" s="190"/>
      <c r="H704" s="190"/>
      <c r="I704" s="190"/>
    </row>
    <row r="705" spans="1:9" x14ac:dyDescent="0.55000000000000004">
      <c r="A705" s="113" t="s">
        <v>1144</v>
      </c>
      <c r="B705" s="113" t="s">
        <v>1146</v>
      </c>
      <c r="C705" s="113" t="s">
        <v>1343</v>
      </c>
      <c r="D705" s="114" t="s">
        <v>1145</v>
      </c>
      <c r="E705" s="113" t="s">
        <v>1147</v>
      </c>
      <c r="F705" s="115" t="s">
        <v>1150</v>
      </c>
      <c r="G705" s="115" t="s">
        <v>8</v>
      </c>
      <c r="H705" s="115" t="s">
        <v>1151</v>
      </c>
      <c r="I705" s="113" t="s">
        <v>1152</v>
      </c>
    </row>
    <row r="706" spans="1:9" ht="24" customHeight="1" x14ac:dyDescent="0.55000000000000004">
      <c r="A706" s="117" t="s">
        <v>1153</v>
      </c>
      <c r="B706" s="117" t="s">
        <v>1154</v>
      </c>
      <c r="C706" s="117" t="s">
        <v>1344</v>
      </c>
      <c r="D706" s="118"/>
      <c r="E706" s="117"/>
      <c r="F706" s="119"/>
      <c r="G706" s="119" t="s">
        <v>1345</v>
      </c>
      <c r="H706" s="119"/>
      <c r="I706" s="117"/>
    </row>
    <row r="707" spans="1:9" x14ac:dyDescent="0.55000000000000004">
      <c r="A707" s="83">
        <v>1</v>
      </c>
      <c r="B707" s="106" t="s">
        <v>362</v>
      </c>
      <c r="C707" s="81"/>
      <c r="D707" s="106" t="s">
        <v>363</v>
      </c>
      <c r="E707" s="107" t="s">
        <v>364</v>
      </c>
      <c r="F707" s="107">
        <v>2692970</v>
      </c>
      <c r="G707" s="107">
        <v>-261181.2</v>
      </c>
      <c r="H707" s="107">
        <v>2431788.7999999998</v>
      </c>
      <c r="I707" s="117"/>
    </row>
    <row r="708" spans="1:9" x14ac:dyDescent="0.55000000000000004">
      <c r="A708" s="83">
        <v>2</v>
      </c>
      <c r="B708" s="106" t="s">
        <v>365</v>
      </c>
      <c r="C708" s="81"/>
      <c r="D708" s="106" t="s">
        <v>363</v>
      </c>
      <c r="E708" s="107" t="s">
        <v>366</v>
      </c>
      <c r="F708" s="107">
        <v>5770650</v>
      </c>
      <c r="G708" s="107">
        <v>-559674</v>
      </c>
      <c r="H708" s="107">
        <v>5210976</v>
      </c>
      <c r="I708" s="117"/>
    </row>
    <row r="709" spans="1:9" x14ac:dyDescent="0.55000000000000004">
      <c r="A709" s="83">
        <v>3</v>
      </c>
      <c r="B709" s="106" t="s">
        <v>375</v>
      </c>
      <c r="C709" s="81"/>
      <c r="D709" s="106" t="s">
        <v>376</v>
      </c>
      <c r="E709" s="107" t="s">
        <v>377</v>
      </c>
      <c r="F709" s="107">
        <v>2692970</v>
      </c>
      <c r="G709" s="107">
        <v>-223553.4</v>
      </c>
      <c r="H709" s="107">
        <v>2469416.6</v>
      </c>
      <c r="I709" s="117"/>
    </row>
    <row r="710" spans="1:9" x14ac:dyDescent="0.55000000000000004">
      <c r="A710" s="83"/>
      <c r="B710" s="82"/>
      <c r="C710" s="83"/>
      <c r="D710" s="120"/>
      <c r="E710" s="121"/>
      <c r="F710" s="128"/>
      <c r="G710" s="128"/>
      <c r="H710" s="128"/>
      <c r="I710" s="121"/>
    </row>
    <row r="711" spans="1:9" x14ac:dyDescent="0.55000000000000004">
      <c r="A711" s="196" t="s">
        <v>1580</v>
      </c>
      <c r="B711" s="196"/>
      <c r="C711" s="196"/>
      <c r="D711" s="196"/>
      <c r="E711" s="196"/>
      <c r="F711" s="196"/>
      <c r="G711" s="196"/>
      <c r="H711" s="196"/>
      <c r="I711" s="196"/>
    </row>
    <row r="712" spans="1:9" x14ac:dyDescent="0.55000000000000004">
      <c r="A712" s="113" t="s">
        <v>1144</v>
      </c>
      <c r="B712" s="113" t="s">
        <v>1146</v>
      </c>
      <c r="C712" s="113" t="s">
        <v>1343</v>
      </c>
      <c r="D712" s="114" t="s">
        <v>1145</v>
      </c>
      <c r="E712" s="113" t="s">
        <v>1147</v>
      </c>
      <c r="F712" s="115" t="s">
        <v>1150</v>
      </c>
      <c r="G712" s="115" t="s">
        <v>8</v>
      </c>
      <c r="H712" s="115" t="s">
        <v>1151</v>
      </c>
      <c r="I712" s="113" t="s">
        <v>1152</v>
      </c>
    </row>
    <row r="713" spans="1:9" ht="24" customHeight="1" x14ac:dyDescent="0.55000000000000004">
      <c r="A713" s="117" t="s">
        <v>1153</v>
      </c>
      <c r="B713" s="117" t="s">
        <v>1154</v>
      </c>
      <c r="C713" s="117" t="s">
        <v>1344</v>
      </c>
      <c r="D713" s="118"/>
      <c r="E713" s="117"/>
      <c r="F713" s="119"/>
      <c r="G713" s="119" t="s">
        <v>1345</v>
      </c>
      <c r="H713" s="119"/>
      <c r="I713" s="117"/>
    </row>
    <row r="714" spans="1:9" x14ac:dyDescent="0.55000000000000004">
      <c r="A714" s="83">
        <v>1</v>
      </c>
      <c r="B714" s="106" t="s">
        <v>409</v>
      </c>
      <c r="C714" s="107" t="s">
        <v>410</v>
      </c>
      <c r="D714" s="106" t="s">
        <v>410</v>
      </c>
      <c r="E714" s="107" t="s">
        <v>411</v>
      </c>
      <c r="F714" s="107">
        <v>5000000</v>
      </c>
      <c r="G714" s="107">
        <v>-327397.26</v>
      </c>
      <c r="H714" s="72">
        <v>4672602.74</v>
      </c>
      <c r="I714" s="121"/>
    </row>
    <row r="715" spans="1:9" x14ac:dyDescent="0.55000000000000004">
      <c r="A715" s="83">
        <v>2</v>
      </c>
      <c r="B715" s="106" t="s">
        <v>412</v>
      </c>
      <c r="C715" s="107" t="s">
        <v>410</v>
      </c>
      <c r="D715" s="106" t="s">
        <v>410</v>
      </c>
      <c r="E715" s="107" t="s">
        <v>413</v>
      </c>
      <c r="F715" s="107">
        <v>5000000</v>
      </c>
      <c r="G715" s="107">
        <v>-327397.26</v>
      </c>
      <c r="H715" s="72">
        <v>4672602.74</v>
      </c>
      <c r="I715" s="121"/>
    </row>
    <row r="716" spans="1:9" x14ac:dyDescent="0.55000000000000004">
      <c r="A716" s="83">
        <v>3</v>
      </c>
      <c r="B716" s="106" t="s">
        <v>414</v>
      </c>
      <c r="C716" s="107" t="s">
        <v>410</v>
      </c>
      <c r="D716" s="106" t="s">
        <v>410</v>
      </c>
      <c r="E716" s="107" t="s">
        <v>415</v>
      </c>
      <c r="F716" s="107">
        <v>5000000</v>
      </c>
      <c r="G716" s="107">
        <v>-327397.26</v>
      </c>
      <c r="H716" s="72">
        <v>4672602.74</v>
      </c>
      <c r="I716" s="121"/>
    </row>
    <row r="717" spans="1:9" x14ac:dyDescent="0.55000000000000004">
      <c r="A717" s="83">
        <v>4</v>
      </c>
      <c r="B717" s="106" t="s">
        <v>416</v>
      </c>
      <c r="C717" s="107" t="s">
        <v>410</v>
      </c>
      <c r="D717" s="106" t="s">
        <v>410</v>
      </c>
      <c r="E717" s="107" t="s">
        <v>417</v>
      </c>
      <c r="F717" s="107">
        <v>5000000</v>
      </c>
      <c r="G717" s="107">
        <v>-327397.26</v>
      </c>
      <c r="H717" s="72">
        <v>4672602.74</v>
      </c>
      <c r="I717" s="121"/>
    </row>
    <row r="718" spans="1:9" x14ac:dyDescent="0.55000000000000004">
      <c r="A718" s="83">
        <v>5</v>
      </c>
      <c r="B718" s="106" t="s">
        <v>418</v>
      </c>
      <c r="C718" s="107" t="s">
        <v>410</v>
      </c>
      <c r="D718" s="106" t="s">
        <v>410</v>
      </c>
      <c r="E718" s="107" t="s">
        <v>419</v>
      </c>
      <c r="F718" s="107">
        <v>5000000</v>
      </c>
      <c r="G718" s="107">
        <v>-327397.26</v>
      </c>
      <c r="H718" s="72">
        <v>4672602.74</v>
      </c>
      <c r="I718" s="121"/>
    </row>
    <row r="719" spans="1:9" x14ac:dyDescent="0.55000000000000004">
      <c r="A719" s="83">
        <v>6</v>
      </c>
      <c r="B719" s="106" t="s">
        <v>420</v>
      </c>
      <c r="C719" s="107" t="s">
        <v>410</v>
      </c>
      <c r="D719" s="106" t="s">
        <v>410</v>
      </c>
      <c r="E719" s="107" t="s">
        <v>421</v>
      </c>
      <c r="F719" s="107">
        <v>4982356.88</v>
      </c>
      <c r="G719" s="107">
        <v>-326242</v>
      </c>
      <c r="H719" s="72">
        <v>4656114.88</v>
      </c>
      <c r="I719" s="121"/>
    </row>
    <row r="720" spans="1:9" x14ac:dyDescent="0.55000000000000004">
      <c r="A720" s="83"/>
      <c r="B720" s="82"/>
      <c r="C720" s="83"/>
      <c r="D720" s="120"/>
      <c r="E720" s="121"/>
      <c r="F720" s="128"/>
      <c r="G720" s="128"/>
      <c r="H720" s="128"/>
      <c r="I720" s="121"/>
    </row>
    <row r="721" spans="1:9" x14ac:dyDescent="0.55000000000000004">
      <c r="A721" s="188" t="s">
        <v>1341</v>
      </c>
      <c r="B721" s="188"/>
      <c r="C721" s="188"/>
      <c r="D721" s="188"/>
      <c r="E721" s="188"/>
      <c r="F721" s="188"/>
      <c r="G721" s="188"/>
      <c r="H721" s="188"/>
      <c r="I721" s="188"/>
    </row>
    <row r="722" spans="1:9" x14ac:dyDescent="0.55000000000000004">
      <c r="A722" s="188" t="s">
        <v>1141</v>
      </c>
      <c r="B722" s="188"/>
      <c r="C722" s="188"/>
      <c r="D722" s="188"/>
      <c r="E722" s="188"/>
      <c r="F722" s="188"/>
      <c r="G722" s="188"/>
      <c r="H722" s="188"/>
      <c r="I722" s="188"/>
    </row>
    <row r="723" spans="1:9" x14ac:dyDescent="0.55000000000000004">
      <c r="A723" s="188" t="s">
        <v>1487</v>
      </c>
      <c r="B723" s="188"/>
      <c r="C723" s="188"/>
      <c r="D723" s="188"/>
      <c r="E723" s="188"/>
      <c r="F723" s="188"/>
      <c r="G723" s="188"/>
      <c r="H723" s="188"/>
      <c r="I723" s="188"/>
    </row>
    <row r="724" spans="1:9" ht="26.25" customHeight="1" x14ac:dyDescent="0.55000000000000004">
      <c r="A724" s="210"/>
      <c r="B724" s="210"/>
      <c r="C724" s="210"/>
      <c r="D724" s="210"/>
      <c r="E724" s="210"/>
      <c r="F724" s="210"/>
      <c r="G724" s="210"/>
      <c r="H724" s="210"/>
      <c r="I724" s="210"/>
    </row>
    <row r="725" spans="1:9" ht="26.25" customHeight="1" x14ac:dyDescent="0.55000000000000004">
      <c r="A725" s="190" t="s">
        <v>1539</v>
      </c>
      <c r="B725" s="190"/>
      <c r="C725" s="190"/>
      <c r="D725" s="190"/>
      <c r="E725" s="190"/>
      <c r="F725" s="190"/>
      <c r="G725" s="190"/>
      <c r="H725" s="190"/>
      <c r="I725" s="190"/>
    </row>
    <row r="726" spans="1:9" ht="25.5" customHeight="1" x14ac:dyDescent="0.55000000000000004">
      <c r="A726" s="113" t="s">
        <v>1144</v>
      </c>
      <c r="B726" s="113" t="s">
        <v>1146</v>
      </c>
      <c r="C726" s="113"/>
      <c r="D726" s="114" t="s">
        <v>1145</v>
      </c>
      <c r="E726" s="113" t="s">
        <v>1147</v>
      </c>
      <c r="F726" s="115" t="s">
        <v>1150</v>
      </c>
      <c r="G726" s="115" t="s">
        <v>8</v>
      </c>
      <c r="H726" s="115" t="s">
        <v>1151</v>
      </c>
      <c r="I726" s="113" t="s">
        <v>1152</v>
      </c>
    </row>
    <row r="727" spans="1:9" s="116" customFormat="1" ht="12.6" customHeight="1" x14ac:dyDescent="0.55000000000000004">
      <c r="A727" s="117" t="s">
        <v>1153</v>
      </c>
      <c r="B727" s="117" t="s">
        <v>1154</v>
      </c>
      <c r="C727" s="117"/>
      <c r="D727" s="118"/>
      <c r="E727" s="117"/>
      <c r="F727" s="119"/>
      <c r="G727" s="119" t="s">
        <v>1345</v>
      </c>
      <c r="H727" s="119"/>
      <c r="I727" s="117"/>
    </row>
    <row r="728" spans="1:9" s="116" customFormat="1" x14ac:dyDescent="0.55000000000000004">
      <c r="A728" s="83">
        <v>1</v>
      </c>
      <c r="B728" s="104" t="s">
        <v>381</v>
      </c>
      <c r="C728" s="159"/>
      <c r="D728" s="104" t="s">
        <v>382</v>
      </c>
      <c r="E728" s="103" t="s">
        <v>383</v>
      </c>
      <c r="F728" s="103">
        <v>3401800</v>
      </c>
      <c r="G728" s="103">
        <v>-301036</v>
      </c>
      <c r="H728" s="103">
        <v>3100764</v>
      </c>
      <c r="I728" s="117"/>
    </row>
    <row r="729" spans="1:9" x14ac:dyDescent="0.55000000000000004">
      <c r="A729" s="83">
        <v>2</v>
      </c>
      <c r="B729" s="104" t="s">
        <v>384</v>
      </c>
      <c r="C729" s="159"/>
      <c r="D729" s="104" t="s">
        <v>382</v>
      </c>
      <c r="E729" s="103" t="s">
        <v>385</v>
      </c>
      <c r="F729" s="103">
        <v>2710800</v>
      </c>
      <c r="G729" s="103">
        <v>-239887.23</v>
      </c>
      <c r="H729" s="103">
        <v>2470912.77</v>
      </c>
      <c r="I729" s="117"/>
    </row>
    <row r="730" spans="1:9" x14ac:dyDescent="0.55000000000000004">
      <c r="A730" s="83">
        <v>3</v>
      </c>
      <c r="B730" s="104" t="s">
        <v>386</v>
      </c>
      <c r="C730" s="159"/>
      <c r="D730" s="104" t="s">
        <v>382</v>
      </c>
      <c r="E730" s="103" t="s">
        <v>387</v>
      </c>
      <c r="F730" s="103">
        <v>3401800</v>
      </c>
      <c r="G730" s="103">
        <v>-301036</v>
      </c>
      <c r="H730" s="103">
        <v>3100764</v>
      </c>
      <c r="I730" s="117"/>
    </row>
    <row r="731" spans="1:9" x14ac:dyDescent="0.55000000000000004">
      <c r="A731" s="83">
        <v>4</v>
      </c>
      <c r="B731" s="104" t="s">
        <v>390</v>
      </c>
      <c r="C731" s="159"/>
      <c r="D731" s="104" t="s">
        <v>382</v>
      </c>
      <c r="E731" s="103" t="s">
        <v>391</v>
      </c>
      <c r="F731" s="103">
        <v>8767900</v>
      </c>
      <c r="G731" s="103">
        <v>-775899.1</v>
      </c>
      <c r="H731" s="103">
        <v>7992000.9000000004</v>
      </c>
      <c r="I731" s="117"/>
    </row>
    <row r="732" spans="1:9" x14ac:dyDescent="0.55000000000000004">
      <c r="A732" s="83"/>
      <c r="B732" s="160"/>
      <c r="C732" s="160"/>
      <c r="D732" s="161"/>
      <c r="E732" s="162"/>
      <c r="F732" s="163"/>
      <c r="G732" s="163"/>
      <c r="H732" s="163"/>
      <c r="I732" s="121"/>
    </row>
    <row r="733" spans="1:9" x14ac:dyDescent="0.55000000000000004">
      <c r="A733" s="196" t="s">
        <v>1599</v>
      </c>
      <c r="B733" s="196"/>
      <c r="C733" s="196"/>
      <c r="D733" s="196"/>
      <c r="E733" s="196"/>
      <c r="F733" s="196"/>
      <c r="G733" s="196"/>
      <c r="H733" s="196"/>
      <c r="I733" s="196"/>
    </row>
    <row r="734" spans="1:9" x14ac:dyDescent="0.55000000000000004">
      <c r="A734" s="113" t="s">
        <v>1144</v>
      </c>
      <c r="B734" s="113" t="s">
        <v>1146</v>
      </c>
      <c r="C734" s="113"/>
      <c r="D734" s="114" t="s">
        <v>1145</v>
      </c>
      <c r="E734" s="113" t="s">
        <v>1147</v>
      </c>
      <c r="F734" s="115" t="s">
        <v>1150</v>
      </c>
      <c r="G734" s="115" t="s">
        <v>8</v>
      </c>
      <c r="H734" s="115" t="s">
        <v>1151</v>
      </c>
      <c r="I734" s="113" t="s">
        <v>1152</v>
      </c>
    </row>
    <row r="735" spans="1:9" ht="24" customHeight="1" x14ac:dyDescent="0.55000000000000004">
      <c r="A735" s="117" t="s">
        <v>1153</v>
      </c>
      <c r="B735" s="117" t="s">
        <v>1154</v>
      </c>
      <c r="C735" s="117"/>
      <c r="D735" s="118"/>
      <c r="E735" s="117"/>
      <c r="F735" s="119"/>
      <c r="G735" s="119" t="s">
        <v>1345</v>
      </c>
      <c r="H735" s="119"/>
      <c r="I735" s="117"/>
    </row>
    <row r="736" spans="1:9" s="116" customFormat="1" x14ac:dyDescent="0.55000000000000004">
      <c r="A736" s="160">
        <v>1</v>
      </c>
      <c r="B736" s="104" t="s">
        <v>425</v>
      </c>
      <c r="C736" s="104" t="s">
        <v>426</v>
      </c>
      <c r="D736" s="104" t="s">
        <v>426</v>
      </c>
      <c r="E736" s="103" t="s">
        <v>427</v>
      </c>
      <c r="F736" s="103">
        <v>6232847.2199999997</v>
      </c>
      <c r="G736" s="103">
        <v>-269481.76</v>
      </c>
      <c r="H736" s="103">
        <v>5963365.46</v>
      </c>
      <c r="I736" s="162"/>
    </row>
    <row r="737" spans="1:9" s="116" customFormat="1" x14ac:dyDescent="0.55000000000000004">
      <c r="A737" s="160"/>
      <c r="B737" s="104"/>
      <c r="C737" s="159"/>
      <c r="D737" s="104"/>
      <c r="E737" s="103"/>
      <c r="F737" s="103"/>
      <c r="G737" s="103"/>
      <c r="H737" s="103"/>
      <c r="I737" s="164"/>
    </row>
    <row r="738" spans="1:9" x14ac:dyDescent="0.55000000000000004">
      <c r="A738" s="211" t="s">
        <v>1579</v>
      </c>
      <c r="B738" s="211"/>
      <c r="C738" s="211"/>
      <c r="D738" s="211"/>
      <c r="E738" s="211"/>
      <c r="F738" s="211"/>
      <c r="G738" s="211"/>
      <c r="H738" s="211"/>
      <c r="I738" s="211"/>
    </row>
    <row r="739" spans="1:9" x14ac:dyDescent="0.55000000000000004">
      <c r="A739" s="165" t="s">
        <v>1144</v>
      </c>
      <c r="B739" s="165" t="s">
        <v>1146</v>
      </c>
      <c r="C739" s="165"/>
      <c r="D739" s="166" t="s">
        <v>1145</v>
      </c>
      <c r="E739" s="165" t="s">
        <v>1147</v>
      </c>
      <c r="F739" s="167" t="s">
        <v>1150</v>
      </c>
      <c r="G739" s="167" t="s">
        <v>8</v>
      </c>
      <c r="H739" s="167" t="s">
        <v>1151</v>
      </c>
      <c r="I739" s="165" t="s">
        <v>1152</v>
      </c>
    </row>
    <row r="740" spans="1:9" ht="24" customHeight="1" x14ac:dyDescent="0.55000000000000004">
      <c r="A740" s="164" t="s">
        <v>1153</v>
      </c>
      <c r="B740" s="164" t="s">
        <v>1154</v>
      </c>
      <c r="C740" s="164"/>
      <c r="D740" s="168"/>
      <c r="E740" s="164"/>
      <c r="F740" s="169"/>
      <c r="G740" s="169" t="s">
        <v>1345</v>
      </c>
      <c r="H740" s="169"/>
      <c r="I740" s="164"/>
    </row>
    <row r="741" spans="1:9" s="116" customFormat="1" x14ac:dyDescent="0.55000000000000004">
      <c r="A741" s="160">
        <v>1</v>
      </c>
      <c r="B741" s="104" t="s">
        <v>1119</v>
      </c>
      <c r="C741" s="104" t="s">
        <v>11</v>
      </c>
      <c r="D741" s="104" t="s">
        <v>1120</v>
      </c>
      <c r="E741" s="103" t="s">
        <v>1121</v>
      </c>
      <c r="F741" s="103">
        <v>30000000</v>
      </c>
      <c r="G741" s="103">
        <v>-246575.34</v>
      </c>
      <c r="H741" s="103">
        <v>29753424.66</v>
      </c>
      <c r="I741" s="164"/>
    </row>
    <row r="742" spans="1:9" s="116" customFormat="1" x14ac:dyDescent="0.55000000000000004">
      <c r="A742" s="83"/>
      <c r="B742" s="85"/>
      <c r="C742" s="81"/>
      <c r="D742" s="85"/>
      <c r="E742" s="72"/>
      <c r="F742" s="72"/>
      <c r="G742" s="72"/>
      <c r="H742" s="72"/>
      <c r="I742" s="117"/>
    </row>
    <row r="743" spans="1:9" s="116" customFormat="1" x14ac:dyDescent="0.55000000000000004">
      <c r="A743" s="156"/>
      <c r="B743" s="71"/>
      <c r="C743" s="110"/>
      <c r="D743" s="71"/>
      <c r="E743" s="70"/>
      <c r="F743" s="70"/>
      <c r="G743" s="70"/>
      <c r="H743" s="70"/>
      <c r="I743" s="110"/>
    </row>
    <row r="744" spans="1:9" x14ac:dyDescent="0.55000000000000004">
      <c r="A744" s="188" t="s">
        <v>1341</v>
      </c>
      <c r="B744" s="188"/>
      <c r="C744" s="188"/>
      <c r="D744" s="188"/>
      <c r="E744" s="188"/>
      <c r="F744" s="188"/>
      <c r="G744" s="188"/>
      <c r="H744" s="188"/>
      <c r="I744" s="188"/>
    </row>
    <row r="745" spans="1:9" x14ac:dyDescent="0.55000000000000004">
      <c r="A745" s="188" t="s">
        <v>1635</v>
      </c>
      <c r="B745" s="188"/>
      <c r="C745" s="188"/>
      <c r="D745" s="188"/>
      <c r="E745" s="188"/>
      <c r="F745" s="188"/>
      <c r="G745" s="188"/>
      <c r="H745" s="188"/>
      <c r="I745" s="188"/>
    </row>
    <row r="746" spans="1:9" x14ac:dyDescent="0.55000000000000004">
      <c r="A746" s="188" t="s">
        <v>1487</v>
      </c>
      <c r="B746" s="188"/>
      <c r="C746" s="188"/>
      <c r="D746" s="188"/>
      <c r="E746" s="188"/>
      <c r="F746" s="188"/>
      <c r="G746" s="188"/>
      <c r="H746" s="188"/>
      <c r="I746" s="188"/>
    </row>
    <row r="747" spans="1:9" x14ac:dyDescent="0.55000000000000004">
      <c r="A747" s="110"/>
      <c r="B747" s="110"/>
      <c r="C747" s="110"/>
      <c r="D747" s="110"/>
      <c r="E747" s="110"/>
      <c r="F747" s="110"/>
      <c r="G747" s="110"/>
      <c r="H747" s="110"/>
      <c r="I747" s="110"/>
    </row>
    <row r="748" spans="1:9" ht="26.25" customHeight="1" x14ac:dyDescent="0.55000000000000004">
      <c r="A748" s="190" t="s">
        <v>1636</v>
      </c>
      <c r="B748" s="190"/>
      <c r="C748" s="190"/>
      <c r="D748" s="190"/>
      <c r="E748" s="190"/>
      <c r="F748" s="190"/>
      <c r="G748" s="190"/>
      <c r="H748" s="190"/>
      <c r="I748" s="190"/>
    </row>
    <row r="749" spans="1:9" ht="25.5" customHeight="1" x14ac:dyDescent="0.55000000000000004">
      <c r="A749" s="113" t="s">
        <v>1144</v>
      </c>
      <c r="B749" s="113" t="s">
        <v>1146</v>
      </c>
      <c r="C749" s="113"/>
      <c r="D749" s="114" t="s">
        <v>1145</v>
      </c>
      <c r="E749" s="113" t="s">
        <v>1147</v>
      </c>
      <c r="F749" s="115" t="s">
        <v>1150</v>
      </c>
      <c r="G749" s="115" t="s">
        <v>8</v>
      </c>
      <c r="H749" s="115" t="s">
        <v>1151</v>
      </c>
      <c r="I749" s="113" t="s">
        <v>1152</v>
      </c>
    </row>
    <row r="750" spans="1:9" s="116" customFormat="1" ht="22.9" customHeight="1" x14ac:dyDescent="0.55000000000000004">
      <c r="A750" s="117" t="s">
        <v>1153</v>
      </c>
      <c r="B750" s="117" t="s">
        <v>1154</v>
      </c>
      <c r="C750" s="117"/>
      <c r="D750" s="118"/>
      <c r="E750" s="117"/>
      <c r="F750" s="119"/>
      <c r="G750" s="119" t="s">
        <v>1345</v>
      </c>
      <c r="H750" s="119"/>
      <c r="I750" s="117"/>
    </row>
    <row r="751" spans="1:9" s="116" customFormat="1" ht="24" customHeight="1" x14ac:dyDescent="0.55000000000000004">
      <c r="A751" s="135">
        <v>1</v>
      </c>
      <c r="B751" s="135" t="s">
        <v>1603</v>
      </c>
      <c r="C751" s="135"/>
      <c r="D751" s="171" t="s">
        <v>1604</v>
      </c>
      <c r="E751" s="173" t="s">
        <v>1605</v>
      </c>
      <c r="F751" s="172">
        <v>4671635</v>
      </c>
      <c r="G751" s="172"/>
      <c r="H751" s="172"/>
      <c r="I751" s="135"/>
    </row>
    <row r="752" spans="1:9" s="116" customFormat="1" ht="24" customHeight="1" x14ac:dyDescent="0.55000000000000004">
      <c r="A752" s="135">
        <v>2</v>
      </c>
      <c r="B752" s="135" t="s">
        <v>1606</v>
      </c>
      <c r="C752" s="135"/>
      <c r="D752" s="171" t="s">
        <v>1604</v>
      </c>
      <c r="E752" s="173" t="s">
        <v>1607</v>
      </c>
      <c r="F752" s="172">
        <v>497574</v>
      </c>
      <c r="G752" s="172"/>
      <c r="H752" s="172"/>
      <c r="I752" s="135"/>
    </row>
    <row r="753" spans="1:9" s="116" customFormat="1" ht="24" customHeight="1" x14ac:dyDescent="0.55000000000000004">
      <c r="A753" s="135">
        <v>3</v>
      </c>
      <c r="B753" s="135" t="s">
        <v>1608</v>
      </c>
      <c r="C753" s="135"/>
      <c r="D753" s="171" t="s">
        <v>1604</v>
      </c>
      <c r="E753" s="173" t="s">
        <v>1609</v>
      </c>
      <c r="F753" s="172">
        <v>3795164</v>
      </c>
      <c r="G753" s="172"/>
      <c r="H753" s="172"/>
      <c r="I753" s="135"/>
    </row>
    <row r="754" spans="1:9" s="116" customFormat="1" ht="24" customHeight="1" x14ac:dyDescent="0.55000000000000004">
      <c r="A754" s="135">
        <v>4</v>
      </c>
      <c r="B754" s="135" t="s">
        <v>1610</v>
      </c>
      <c r="C754" s="135"/>
      <c r="D754" s="171" t="s">
        <v>1604</v>
      </c>
      <c r="E754" s="173" t="s">
        <v>1611</v>
      </c>
      <c r="F754" s="172">
        <v>583761</v>
      </c>
      <c r="G754" s="172"/>
      <c r="H754" s="172"/>
      <c r="I754" s="135"/>
    </row>
    <row r="755" spans="1:9" s="116" customFormat="1" ht="24" customHeight="1" x14ac:dyDescent="0.55000000000000004">
      <c r="A755" s="83">
        <v>5</v>
      </c>
      <c r="B755" s="106" t="s">
        <v>1612</v>
      </c>
      <c r="C755" s="83"/>
      <c r="D755" s="106" t="s">
        <v>1604</v>
      </c>
      <c r="E755" s="174" t="s">
        <v>1613</v>
      </c>
      <c r="F755" s="107">
        <v>550547</v>
      </c>
      <c r="G755" s="107"/>
      <c r="H755" s="107"/>
      <c r="I755" s="135"/>
    </row>
    <row r="756" spans="1:9" ht="24" customHeight="1" x14ac:dyDescent="0.55000000000000004">
      <c r="A756" s="83">
        <v>6</v>
      </c>
      <c r="B756" s="106" t="s">
        <v>1614</v>
      </c>
      <c r="C756" s="83"/>
      <c r="D756" s="106" t="s">
        <v>1604</v>
      </c>
      <c r="E756" s="174" t="s">
        <v>1615</v>
      </c>
      <c r="F756" s="107">
        <v>625527</v>
      </c>
      <c r="G756" s="107"/>
      <c r="H756" s="107"/>
      <c r="I756" s="135"/>
    </row>
    <row r="757" spans="1:9" ht="24" customHeight="1" x14ac:dyDescent="0.55000000000000004">
      <c r="A757" s="83">
        <v>7</v>
      </c>
      <c r="B757" s="106" t="s">
        <v>1629</v>
      </c>
      <c r="C757" s="83"/>
      <c r="D757" s="106" t="s">
        <v>1604</v>
      </c>
      <c r="E757" s="174" t="s">
        <v>1630</v>
      </c>
      <c r="F757" s="107">
        <v>8599180</v>
      </c>
      <c r="G757" s="107"/>
      <c r="H757" s="107"/>
      <c r="I757" s="135"/>
    </row>
    <row r="758" spans="1:9" ht="24" customHeight="1" x14ac:dyDescent="0.55000000000000004">
      <c r="A758" s="83">
        <v>8</v>
      </c>
      <c r="B758" s="106" t="s">
        <v>1631</v>
      </c>
      <c r="C758" s="83"/>
      <c r="D758" s="106" t="s">
        <v>1604</v>
      </c>
      <c r="E758" s="174" t="s">
        <v>1632</v>
      </c>
      <c r="F758" s="107">
        <v>60112788.020000003</v>
      </c>
      <c r="G758" s="107"/>
      <c r="H758" s="107"/>
      <c r="I758" s="135"/>
    </row>
    <row r="759" spans="1:9" ht="24" customHeight="1" thickBot="1" x14ac:dyDescent="0.6">
      <c r="A759" s="83"/>
      <c r="B759" s="106"/>
      <c r="C759" s="83"/>
      <c r="D759" s="106"/>
      <c r="E759" s="176" t="s">
        <v>1492</v>
      </c>
      <c r="F759" s="175">
        <f>SUM(F751:F758)</f>
        <v>79436176.020000011</v>
      </c>
      <c r="G759" s="107"/>
      <c r="H759" s="107"/>
      <c r="I759" s="135"/>
    </row>
    <row r="760" spans="1:9" ht="24.75" thickTop="1" x14ac:dyDescent="0.55000000000000004">
      <c r="A760" s="156"/>
      <c r="F760" s="142"/>
      <c r="G760" s="142"/>
      <c r="H760" s="142"/>
    </row>
    <row r="761" spans="1:9" x14ac:dyDescent="0.55000000000000004">
      <c r="A761" s="188" t="s">
        <v>1341</v>
      </c>
      <c r="B761" s="188"/>
      <c r="C761" s="188"/>
      <c r="D761" s="188"/>
      <c r="E761" s="188"/>
      <c r="F761" s="188"/>
      <c r="G761" s="188"/>
      <c r="H761" s="188"/>
      <c r="I761" s="188"/>
    </row>
    <row r="762" spans="1:9" x14ac:dyDescent="0.55000000000000004">
      <c r="A762" s="188" t="s">
        <v>1141</v>
      </c>
      <c r="B762" s="188"/>
      <c r="C762" s="188"/>
      <c r="D762" s="188"/>
      <c r="E762" s="188"/>
      <c r="F762" s="188"/>
      <c r="G762" s="188"/>
      <c r="H762" s="188"/>
      <c r="I762" s="188"/>
    </row>
    <row r="763" spans="1:9" x14ac:dyDescent="0.55000000000000004">
      <c r="A763" s="188" t="s">
        <v>1601</v>
      </c>
      <c r="B763" s="188"/>
      <c r="C763" s="188"/>
      <c r="D763" s="188"/>
      <c r="E763" s="188"/>
      <c r="F763" s="188"/>
      <c r="G763" s="188"/>
      <c r="H763" s="188"/>
      <c r="I763" s="188"/>
    </row>
    <row r="764" spans="1:9" ht="26.25" customHeight="1" x14ac:dyDescent="0.55000000000000004">
      <c r="A764" s="210"/>
      <c r="B764" s="210"/>
      <c r="C764" s="210"/>
      <c r="D764" s="210"/>
      <c r="E764" s="210"/>
      <c r="F764" s="210"/>
      <c r="G764" s="210"/>
      <c r="H764" s="210"/>
      <c r="I764" s="210"/>
    </row>
    <row r="765" spans="1:9" ht="26.25" customHeight="1" x14ac:dyDescent="0.55000000000000004">
      <c r="A765" s="190" t="s">
        <v>1602</v>
      </c>
      <c r="B765" s="190"/>
      <c r="C765" s="190"/>
      <c r="D765" s="190"/>
      <c r="E765" s="190"/>
      <c r="F765" s="190"/>
      <c r="G765" s="190"/>
      <c r="H765" s="190"/>
      <c r="I765" s="190"/>
    </row>
    <row r="766" spans="1:9" ht="25.15" customHeight="1" x14ac:dyDescent="0.55000000000000004">
      <c r="A766" s="113" t="s">
        <v>1144</v>
      </c>
      <c r="B766" s="113" t="s">
        <v>1146</v>
      </c>
      <c r="C766" s="113"/>
      <c r="D766" s="114" t="s">
        <v>1145</v>
      </c>
      <c r="E766" s="113" t="s">
        <v>1147</v>
      </c>
      <c r="F766" s="115" t="s">
        <v>1150</v>
      </c>
      <c r="G766" s="115" t="s">
        <v>8</v>
      </c>
      <c r="H766" s="115" t="s">
        <v>1151</v>
      </c>
      <c r="I766" s="113" t="s">
        <v>1152</v>
      </c>
    </row>
    <row r="767" spans="1:9" s="116" customFormat="1" ht="22.9" customHeight="1" x14ac:dyDescent="0.55000000000000004">
      <c r="A767" s="117" t="s">
        <v>1153</v>
      </c>
      <c r="B767" s="117" t="s">
        <v>1154</v>
      </c>
      <c r="C767" s="117"/>
      <c r="D767" s="118"/>
      <c r="E767" s="117"/>
      <c r="F767" s="119"/>
      <c r="G767" s="119" t="s">
        <v>1345</v>
      </c>
      <c r="H767" s="119"/>
      <c r="I767" s="117"/>
    </row>
    <row r="768" spans="1:9" s="116" customFormat="1" x14ac:dyDescent="0.55000000000000004">
      <c r="A768" s="83">
        <v>1</v>
      </c>
      <c r="B768" s="104" t="s">
        <v>1624</v>
      </c>
      <c r="C768" s="159"/>
      <c r="D768" s="104" t="s">
        <v>1625</v>
      </c>
      <c r="E768" s="103" t="s">
        <v>1626</v>
      </c>
      <c r="F768" s="103">
        <v>6800000</v>
      </c>
      <c r="G768" s="103"/>
      <c r="H768" s="103"/>
      <c r="I768" s="117"/>
    </row>
    <row r="769" spans="1:9" x14ac:dyDescent="0.55000000000000004">
      <c r="A769" s="83">
        <v>2</v>
      </c>
      <c r="B769" s="104" t="s">
        <v>1627</v>
      </c>
      <c r="C769" s="159"/>
      <c r="D769" s="104" t="s">
        <v>1625</v>
      </c>
      <c r="E769" s="103" t="s">
        <v>1628</v>
      </c>
      <c r="F769" s="103">
        <v>6800000</v>
      </c>
      <c r="G769" s="103"/>
      <c r="H769" s="103"/>
      <c r="I769" s="117"/>
    </row>
    <row r="770" spans="1:9" x14ac:dyDescent="0.55000000000000004">
      <c r="A770" s="83"/>
      <c r="B770" s="104"/>
      <c r="C770" s="159"/>
      <c r="D770" s="104"/>
      <c r="E770" s="103"/>
      <c r="F770" s="103"/>
      <c r="G770" s="103"/>
      <c r="H770" s="103"/>
      <c r="I770" s="117"/>
    </row>
    <row r="771" spans="1:9" ht="26.25" customHeight="1" x14ac:dyDescent="0.55000000000000004">
      <c r="A771" s="190" t="s">
        <v>1633</v>
      </c>
      <c r="B771" s="190"/>
      <c r="C771" s="190"/>
      <c r="D771" s="190"/>
      <c r="E771" s="190"/>
      <c r="F771" s="190"/>
      <c r="G771" s="190"/>
      <c r="H771" s="190"/>
      <c r="I771" s="190"/>
    </row>
    <row r="772" spans="1:9" ht="25.15" customHeight="1" x14ac:dyDescent="0.55000000000000004">
      <c r="A772" s="113" t="s">
        <v>1144</v>
      </c>
      <c r="B772" s="113" t="s">
        <v>1146</v>
      </c>
      <c r="C772" s="113"/>
      <c r="D772" s="114" t="s">
        <v>1145</v>
      </c>
      <c r="E772" s="113" t="s">
        <v>1147</v>
      </c>
      <c r="F772" s="115" t="s">
        <v>1150</v>
      </c>
      <c r="G772" s="115" t="s">
        <v>8</v>
      </c>
      <c r="H772" s="115" t="s">
        <v>1151</v>
      </c>
      <c r="I772" s="113" t="s">
        <v>1152</v>
      </c>
    </row>
    <row r="773" spans="1:9" s="116" customFormat="1" ht="22.9" customHeight="1" x14ac:dyDescent="0.55000000000000004">
      <c r="A773" s="117" t="s">
        <v>1153</v>
      </c>
      <c r="B773" s="117" t="s">
        <v>1154</v>
      </c>
      <c r="C773" s="117"/>
      <c r="D773" s="118"/>
      <c r="E773" s="117"/>
      <c r="F773" s="119"/>
      <c r="G773" s="119" t="s">
        <v>1345</v>
      </c>
      <c r="H773" s="119"/>
      <c r="I773" s="117"/>
    </row>
    <row r="774" spans="1:9" s="116" customFormat="1" x14ac:dyDescent="0.55000000000000004">
      <c r="A774" s="83">
        <v>1</v>
      </c>
      <c r="B774" s="104" t="s">
        <v>1619</v>
      </c>
      <c r="C774" s="159"/>
      <c r="D774" s="104" t="s">
        <v>1617</v>
      </c>
      <c r="E774" s="103" t="s">
        <v>1620</v>
      </c>
      <c r="F774" s="103">
        <v>1959000</v>
      </c>
      <c r="G774" s="103"/>
      <c r="H774" s="103"/>
      <c r="I774" s="117"/>
    </row>
    <row r="775" spans="1:9" x14ac:dyDescent="0.55000000000000004">
      <c r="A775" s="83">
        <v>2</v>
      </c>
      <c r="B775" s="104" t="s">
        <v>1621</v>
      </c>
      <c r="C775" s="159"/>
      <c r="D775" s="104" t="s">
        <v>1622</v>
      </c>
      <c r="E775" s="103" t="s">
        <v>1623</v>
      </c>
      <c r="F775" s="103">
        <v>1955000</v>
      </c>
      <c r="G775" s="103"/>
      <c r="H775" s="103"/>
      <c r="I775" s="117"/>
    </row>
    <row r="776" spans="1:9" x14ac:dyDescent="0.55000000000000004">
      <c r="B776" s="71"/>
      <c r="C776" s="70"/>
      <c r="D776" s="71"/>
      <c r="E776" s="70"/>
      <c r="F776" s="70"/>
      <c r="G776" s="70"/>
      <c r="H776" s="70"/>
    </row>
    <row r="777" spans="1:9" ht="26.25" customHeight="1" x14ac:dyDescent="0.55000000000000004">
      <c r="A777" s="190" t="s">
        <v>1634</v>
      </c>
      <c r="B777" s="190"/>
      <c r="C777" s="190"/>
      <c r="D777" s="190"/>
      <c r="E777" s="190"/>
      <c r="F777" s="190"/>
      <c r="G777" s="190"/>
      <c r="H777" s="190"/>
      <c r="I777" s="190"/>
    </row>
    <row r="778" spans="1:9" ht="25.15" customHeight="1" x14ac:dyDescent="0.55000000000000004">
      <c r="A778" s="113" t="s">
        <v>1144</v>
      </c>
      <c r="B778" s="113" t="s">
        <v>1146</v>
      </c>
      <c r="C778" s="113"/>
      <c r="D778" s="114" t="s">
        <v>1145</v>
      </c>
      <c r="E778" s="113" t="s">
        <v>1147</v>
      </c>
      <c r="F778" s="115" t="s">
        <v>1150</v>
      </c>
      <c r="G778" s="115" t="s">
        <v>8</v>
      </c>
      <c r="H778" s="115" t="s">
        <v>1151</v>
      </c>
      <c r="I778" s="113" t="s">
        <v>1152</v>
      </c>
    </row>
    <row r="779" spans="1:9" s="116" customFormat="1" ht="22.9" customHeight="1" x14ac:dyDescent="0.55000000000000004">
      <c r="A779" s="117" t="s">
        <v>1153</v>
      </c>
      <c r="B779" s="117" t="s">
        <v>1154</v>
      </c>
      <c r="C779" s="117"/>
      <c r="D779" s="118"/>
      <c r="E779" s="117"/>
      <c r="F779" s="119"/>
      <c r="G779" s="119" t="s">
        <v>1345</v>
      </c>
      <c r="H779" s="119"/>
      <c r="I779" s="117"/>
    </row>
    <row r="780" spans="1:9" s="116" customFormat="1" x14ac:dyDescent="0.55000000000000004">
      <c r="A780" s="83">
        <v>1</v>
      </c>
      <c r="B780" s="104" t="s">
        <v>1616</v>
      </c>
      <c r="C780" s="159"/>
      <c r="D780" s="104" t="s">
        <v>1617</v>
      </c>
      <c r="E780" s="103" t="s">
        <v>1618</v>
      </c>
      <c r="F780" s="103">
        <v>29979950</v>
      </c>
      <c r="G780" s="103"/>
      <c r="H780" s="103"/>
      <c r="I780" s="117"/>
    </row>
    <row r="781" spans="1:9" x14ac:dyDescent="0.55000000000000004">
      <c r="A781" s="83"/>
      <c r="B781" s="104"/>
      <c r="C781" s="159"/>
      <c r="D781" s="104"/>
      <c r="E781" s="103"/>
      <c r="F781" s="103"/>
      <c r="G781" s="103"/>
      <c r="H781" s="103"/>
      <c r="I781" s="117"/>
    </row>
  </sheetData>
  <mergeCells count="154">
    <mergeCell ref="A762:I762"/>
    <mergeCell ref="A763:I763"/>
    <mergeCell ref="A764:I764"/>
    <mergeCell ref="A765:I765"/>
    <mergeCell ref="A723:I723"/>
    <mergeCell ref="A724:I724"/>
    <mergeCell ref="A725:I725"/>
    <mergeCell ref="A733:I733"/>
    <mergeCell ref="A738:I738"/>
    <mergeCell ref="A761:I761"/>
    <mergeCell ref="A701:I701"/>
    <mergeCell ref="A702:I702"/>
    <mergeCell ref="A704:I704"/>
    <mergeCell ref="A711:I711"/>
    <mergeCell ref="A721:I721"/>
    <mergeCell ref="A722:I722"/>
    <mergeCell ref="A682:I682"/>
    <mergeCell ref="A683:I683"/>
    <mergeCell ref="A688:I688"/>
    <mergeCell ref="A694:I694"/>
    <mergeCell ref="A699:I699"/>
    <mergeCell ref="A700:I700"/>
    <mergeCell ref="A664:I664"/>
    <mergeCell ref="A665:I665"/>
    <mergeCell ref="A670:I670"/>
    <mergeCell ref="A679:I679"/>
    <mergeCell ref="A680:I680"/>
    <mergeCell ref="A681:I681"/>
    <mergeCell ref="A634:I634"/>
    <mergeCell ref="A647:I647"/>
    <mergeCell ref="A652:F652"/>
    <mergeCell ref="A657:F657"/>
    <mergeCell ref="A662:I662"/>
    <mergeCell ref="A663:I663"/>
    <mergeCell ref="A584:I584"/>
    <mergeCell ref="A589:I589"/>
    <mergeCell ref="A590:I590"/>
    <mergeCell ref="A591:I591"/>
    <mergeCell ref="A592:I592"/>
    <mergeCell ref="A618:I618"/>
    <mergeCell ref="A563:I563"/>
    <mergeCell ref="A570:I570"/>
    <mergeCell ref="A576:I576"/>
    <mergeCell ref="A577:I577"/>
    <mergeCell ref="A578:I578"/>
    <mergeCell ref="A579:I579"/>
    <mergeCell ref="A547:I547"/>
    <mergeCell ref="A548:I548"/>
    <mergeCell ref="A555:I555"/>
    <mergeCell ref="A560:I560"/>
    <mergeCell ref="A561:I561"/>
    <mergeCell ref="A562:I562"/>
    <mergeCell ref="A529:I529"/>
    <mergeCell ref="A533:I533"/>
    <mergeCell ref="A537:I537"/>
    <mergeCell ref="A541:I541"/>
    <mergeCell ref="A545:I545"/>
    <mergeCell ref="A546:I546"/>
    <mergeCell ref="A504:I504"/>
    <mergeCell ref="A508:I508"/>
    <mergeCell ref="A519:I519"/>
    <mergeCell ref="A520:I520"/>
    <mergeCell ref="A521:I521"/>
    <mergeCell ref="A522:I522"/>
    <mergeCell ref="A485:I485"/>
    <mergeCell ref="A492:I492"/>
    <mergeCell ref="A497:I497"/>
    <mergeCell ref="A498:I498"/>
    <mergeCell ref="A499:I499"/>
    <mergeCell ref="A500:I500"/>
    <mergeCell ref="A454:I454"/>
    <mergeCell ref="A460:I460"/>
    <mergeCell ref="A465:I465"/>
    <mergeCell ref="A470:I470"/>
    <mergeCell ref="A475:I475"/>
    <mergeCell ref="A480:I480"/>
    <mergeCell ref="A421:I421"/>
    <mergeCell ref="A426:I426"/>
    <mergeCell ref="A431:I431"/>
    <mergeCell ref="A436:I436"/>
    <mergeCell ref="A444:I444"/>
    <mergeCell ref="A449:I449"/>
    <mergeCell ref="A399:I399"/>
    <mergeCell ref="A407:I407"/>
    <mergeCell ref="A408:I408"/>
    <mergeCell ref="A409:I409"/>
    <mergeCell ref="A410:I410"/>
    <mergeCell ref="A416:I416"/>
    <mergeCell ref="A363:I363"/>
    <mergeCell ref="A370:I370"/>
    <mergeCell ref="A377:I377"/>
    <mergeCell ref="A382:I382"/>
    <mergeCell ref="A389:I389"/>
    <mergeCell ref="A394:I394"/>
    <mergeCell ref="A309:I309"/>
    <mergeCell ref="A314:I314"/>
    <mergeCell ref="A334:I334"/>
    <mergeCell ref="A342:I342"/>
    <mergeCell ref="A349:I349"/>
    <mergeCell ref="A356:I356"/>
    <mergeCell ref="A278:I278"/>
    <mergeCell ref="A279:I279"/>
    <mergeCell ref="A280:I280"/>
    <mergeCell ref="A285:I285"/>
    <mergeCell ref="A292:I292"/>
    <mergeCell ref="A302:I302"/>
    <mergeCell ref="A239:I239"/>
    <mergeCell ref="A246:I246"/>
    <mergeCell ref="A253:I253"/>
    <mergeCell ref="A260:I260"/>
    <mergeCell ref="A270:I270"/>
    <mergeCell ref="A277:I277"/>
    <mergeCell ref="A185:I185"/>
    <mergeCell ref="A186:I186"/>
    <mergeCell ref="A199:I199"/>
    <mergeCell ref="A218:I218"/>
    <mergeCell ref="A225:I225"/>
    <mergeCell ref="A232:I232"/>
    <mergeCell ref="A141:I141"/>
    <mergeCell ref="A163:I163"/>
    <mergeCell ref="A170:I170"/>
    <mergeCell ref="A177:I177"/>
    <mergeCell ref="A183:I183"/>
    <mergeCell ref="A184:I184"/>
    <mergeCell ref="A94:I94"/>
    <mergeCell ref="A110:I110"/>
    <mergeCell ref="A117:I117"/>
    <mergeCell ref="A123:I123"/>
    <mergeCell ref="A129:I129"/>
    <mergeCell ref="A135:I135"/>
    <mergeCell ref="A1:I1"/>
    <mergeCell ref="A2:I2"/>
    <mergeCell ref="A3:I3"/>
    <mergeCell ref="A4:G4"/>
    <mergeCell ref="A11:G11"/>
    <mergeCell ref="A17:G17"/>
    <mergeCell ref="A771:I771"/>
    <mergeCell ref="A777:I777"/>
    <mergeCell ref="A748:I748"/>
    <mergeCell ref="A744:I744"/>
    <mergeCell ref="A745:I745"/>
    <mergeCell ref="A746:I746"/>
    <mergeCell ref="A66:I66"/>
    <mergeCell ref="A67:I67"/>
    <mergeCell ref="A68:I68"/>
    <mergeCell ref="A75:I75"/>
    <mergeCell ref="A82:I82"/>
    <mergeCell ref="A87:I87"/>
    <mergeCell ref="A24:G24"/>
    <mergeCell ref="A29:G29"/>
    <mergeCell ref="A41:I41"/>
    <mergeCell ref="A53:I53"/>
    <mergeCell ref="A59:I59"/>
    <mergeCell ref="A65:I65"/>
  </mergeCells>
  <printOptions horizontalCentered="1"/>
  <pageMargins left="0" right="0" top="0.55118110236220474" bottom="0.35433070866141736" header="0.31496062992125984" footer="0.31496062992125984"/>
  <pageSetup paperSize="9" scale="54" orientation="landscape" r:id="rId1"/>
  <headerFooter differentFirst="1" scaleWithDoc="0">
    <oddHeader>&amp;C&amp;P</oddHeader>
  </headerFooter>
  <rowBreaks count="29" manualBreakCount="29">
    <brk id="28" max="8" man="1"/>
    <brk id="64" max="8" man="1"/>
    <brk id="93" max="8" man="1"/>
    <brk id="122" max="8" man="1"/>
    <brk id="140" max="8" man="1"/>
    <brk id="169" max="8" man="1"/>
    <brk id="198" max="8" man="1"/>
    <brk id="224" max="8" man="1"/>
    <brk id="259" max="8" man="1"/>
    <brk id="276" max="8" man="1"/>
    <brk id="308" max="8" man="1"/>
    <brk id="341" max="8" man="1"/>
    <brk id="369" max="8" man="1"/>
    <brk id="398" max="8" man="1"/>
    <brk id="425" max="8" man="1"/>
    <brk id="443" max="8" man="1"/>
    <brk id="464" max="8" man="1"/>
    <brk id="484" max="8" man="1"/>
    <brk id="507" max="8" man="1"/>
    <brk id="536" max="8" man="1"/>
    <brk id="559" max="8" man="1"/>
    <brk id="588" max="8" man="1"/>
    <brk id="617" max="8" man="1"/>
    <brk id="646" max="8" man="1"/>
    <brk id="661" max="8" man="1"/>
    <brk id="678" max="8" man="1"/>
    <brk id="698" max="8" man="1"/>
    <brk id="732" max="8" man="1"/>
    <brk id="77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2</vt:i4>
      </vt:variant>
    </vt:vector>
  </HeadingPairs>
  <TitlesOfParts>
    <vt:vector size="7" baseType="lpstr">
      <vt:lpstr>งานระหว่างทำ</vt:lpstr>
      <vt:lpstr>บัญชีครุภัณฑ์ 30 ก.ย.65</vt:lpstr>
      <vt:lpstr>สินทรัพย์ GF</vt:lpstr>
      <vt:lpstr>สินทรัพย์ GF ก่อสร้าง</vt:lpstr>
      <vt:lpstr>บัญชีสิ่งก่อสร้าง 26 มค67</vt:lpstr>
      <vt:lpstr>'บัญชีครุภัณฑ์ 30 ก.ย.65'!Print_Area</vt:lpstr>
      <vt:lpstr>'บัญชีสิ่งก่อสร้าง 26 มค67'!Print_Area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2024-01-29T03:57:23Z</cp:lastPrinted>
  <dcterms:created xsi:type="dcterms:W3CDTF">2022-10-11T11:50:16Z</dcterms:created>
  <dcterms:modified xsi:type="dcterms:W3CDTF">2024-01-30T10:12:29Z</dcterms:modified>
</cp:coreProperties>
</file>